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8445" tabRatio="927" activeTab="0"/>
  </bookViews>
  <sheets>
    <sheet name="ISTRUZIONI COGE" sheetId="1" r:id="rId1"/>
    <sheet name="esercitazione in PD" sheetId="2" r:id="rId2"/>
    <sheet name="contabilità" sheetId="3" r:id="rId3"/>
    <sheet name="mastri subtotali" sheetId="4" r:id="rId4"/>
    <sheet name="situazione contabile" sheetId="5" r:id="rId5"/>
    <sheet name="bil abbr" sheetId="6" r:id="rId6"/>
    <sheet name="bilancio UE" sheetId="7" r:id="rId7"/>
    <sheet name="piano conti" sheetId="8" r:id="rId8"/>
    <sheet name="griglia correzione" sheetId="9" r:id="rId9"/>
    <sheet name="situazione cont filtro" sheetId="10" r:id="rId10"/>
    <sheet name="mastri pivot (Excel2007)" sheetId="11" r:id="rId11"/>
    <sheet name="mastri pivot (Exel2003)" sheetId="12" r:id="rId12"/>
    <sheet name="Foglio1" sheetId="13" r:id="rId13"/>
    <sheet name="Foglio2" sheetId="14" r:id="rId14"/>
  </sheets>
  <externalReferences>
    <externalReference r:id="rId19"/>
  </externalReferences>
  <definedNames>
    <definedName name="_xlfn.CUBESETCOUNT" hidden="1">#NAME?</definedName>
    <definedName name="_xlnm.Print_Area" localSheetId="5">'bil abbr'!$B$1:$H$188</definedName>
    <definedName name="_xlnm.Print_Area" localSheetId="6">'bilancio UE'!$B$1:$K$265</definedName>
    <definedName name="_xlnm.Print_Area" localSheetId="2">'contabilità'!$A$1:$F$126</definedName>
    <definedName name="_xlnm.Print_Area" localSheetId="1">'esercitazione in PD'!#REF!</definedName>
    <definedName name="_xlnm.Print_Area" localSheetId="0">'ISTRUZIONI COGE'!#REF!</definedName>
    <definedName name="_xlnm.Print_Area" localSheetId="10">'mastri pivot (Excel2007)'!$A$1:$G$123</definedName>
    <definedName name="_xlnm.Print_Area" localSheetId="3">'mastri subtotali'!$A$1:$G$165</definedName>
    <definedName name="_xlnm.Print_Area" localSheetId="7">'piano conti'!$A$1:$G$406</definedName>
    <definedName name="_xlnm.Print_Area" localSheetId="9">'situazione cont filtro'!$A$1:$E$138</definedName>
    <definedName name="_xlnm.Print_Area" localSheetId="4">'situazione contabile'!$A$1:$E$398</definedName>
    <definedName name="OLE_LINK1" localSheetId="1">'esercitazione in PD'!#REF!</definedName>
    <definedName name="OLE_LINK1" localSheetId="0">'ISTRUZIONI COGE'!#REF!</definedName>
    <definedName name="OLE_LINK3" localSheetId="1">'esercitazione in PD'!#REF!</definedName>
    <definedName name="OLE_LINK3" localSheetId="0">'ISTRUZIONI COGE'!#REF!</definedName>
    <definedName name="OLE_LINK4" localSheetId="1">'esercitazione in PD'!#REF!</definedName>
    <definedName name="OLE_LINK4" localSheetId="0">'ISTRUZIONI COGE'!#REF!</definedName>
    <definedName name="OLE_LINK5" localSheetId="1">'esercitazione in PD'!#REF!</definedName>
    <definedName name="OLE_LINK5" localSheetId="0">'ISTRUZIONI COGE'!#REF!</definedName>
    <definedName name="OLE_LINK7" localSheetId="1">'esercitazione in PD'!#REF!</definedName>
    <definedName name="OLE_LINK7" localSheetId="0">'ISTRUZIONI COGE'!#REF!</definedName>
    <definedName name="_xlnm.Print_Titles" localSheetId="2">'contabilità'!$1:$2</definedName>
    <definedName name="_xlnm.Print_Titles" localSheetId="0">'ISTRUZIONI COGE'!$1:$2</definedName>
    <definedName name="_xlnm.Print_Titles" localSheetId="10">'mastri pivot (Excel2007)'!$1:$2</definedName>
    <definedName name="_xlnm.Print_Titles" localSheetId="11">'mastri pivot (Exel2003)'!$1:$4</definedName>
    <definedName name="_xlnm.Print_Titles" localSheetId="3">'mastri subtotali'!$1:$2</definedName>
    <definedName name="_xlnm.Print_Titles" localSheetId="7">'piano conti'!$1:$2</definedName>
    <definedName name="_xlnm.Print_Titles" localSheetId="9">'situazione cont filtro'!$1:$2</definedName>
    <definedName name="_xlnm.Print_Titles" localSheetId="4">'situazione contabile'!$1:$2</definedName>
  </definedNames>
  <calcPr fullCalcOnLoad="1"/>
  <pivotCaches>
    <pivotCache cacheId="4" r:id="rId15"/>
    <pivotCache cacheId="3" r:id="rId16"/>
  </pivotCaches>
</workbook>
</file>

<file path=xl/sharedStrings.xml><?xml version="1.0" encoding="utf-8"?>
<sst xmlns="http://schemas.openxmlformats.org/spreadsheetml/2006/main" count="2882" uniqueCount="1425">
  <si>
    <t>DATA</t>
  </si>
  <si>
    <t>COD.</t>
  </si>
  <si>
    <t>CONTO</t>
  </si>
  <si>
    <t>DESCRIZIONE</t>
  </si>
  <si>
    <t xml:space="preserve">DARE </t>
  </si>
  <si>
    <t>AVERE</t>
  </si>
  <si>
    <t>CONTROLLO</t>
  </si>
  <si>
    <t>AZIONISTI C/SOTTOSCRIZIONE</t>
  </si>
  <si>
    <t>CAPITALE SOCIALE</t>
  </si>
  <si>
    <t>BANCA C/VICOLATO</t>
  </si>
  <si>
    <t>FABBRICATI</t>
  </si>
  <si>
    <t>MACCHINARI</t>
  </si>
  <si>
    <t>BANCA X C/C</t>
  </si>
  <si>
    <t>COSTI D'IMPIANTO AMPLIAMENTO</t>
  </si>
  <si>
    <t>IVA NS CREDITO</t>
  </si>
  <si>
    <t>DEBITI VERSO FORNITORI</t>
  </si>
  <si>
    <t>DEBITI PER RITENUTE DA VERSARE</t>
  </si>
  <si>
    <t>COMPENSI SINDACI</t>
  </si>
  <si>
    <t>OBBLIGAZIONISTI C/SOTTOSCRIZIONE</t>
  </si>
  <si>
    <t>DISAGGIO SU PRESTITI</t>
  </si>
  <si>
    <t>PRESTITI OBBLIGAZIONARI</t>
  </si>
  <si>
    <t>INTERESSI SU OBBLIGAZIONI</t>
  </si>
  <si>
    <t>OBBLIGAZIONISTI C/INTERESSI</t>
  </si>
  <si>
    <t>IRES</t>
  </si>
  <si>
    <t>CREDITI PER RITENUTE SUBITE</t>
  </si>
  <si>
    <t>IRES C/ACCONTI</t>
  </si>
  <si>
    <t>DEBITI PER IMPOSTE</t>
  </si>
  <si>
    <t>IRAP</t>
  </si>
  <si>
    <t>IRAP C/ACCONTI</t>
  </si>
  <si>
    <t>RATEI PASSIVI</t>
  </si>
  <si>
    <t>AMMORT. DISAGGIO</t>
  </si>
  <si>
    <t>AMMORT. COSTI D'IMPIANTO</t>
  </si>
  <si>
    <t>FONDO AMM. COSTI D'IMPIANTO</t>
  </si>
  <si>
    <t>PERDITA DI ESERCIZIO</t>
  </si>
  <si>
    <t>CONTO ECONOMICO DI RISULTATO</t>
  </si>
  <si>
    <t>DEBITI PER OBBLIGAZ ESTRATTE</t>
  </si>
  <si>
    <t>PERDITE A NUOVO</t>
  </si>
  <si>
    <t>UTILE DI ESERCIZIO</t>
  </si>
  <si>
    <t>RISERVA LEGALE</t>
  </si>
  <si>
    <t>RISERVA STATUTARIA</t>
  </si>
  <si>
    <t>RISERVA STRAORDINARIA</t>
  </si>
  <si>
    <t>AZIONISTI C/DIVIDENDI</t>
  </si>
  <si>
    <t>UTILI A NUOVO</t>
  </si>
  <si>
    <t>Totale complessivo</t>
  </si>
  <si>
    <t>ASSEGNI</t>
  </si>
  <si>
    <t>AUTOMEZZI</t>
  </si>
  <si>
    <t>COSTRUZIONI INTERNE</t>
  </si>
  <si>
    <t>CREDITI DIVERSI</t>
  </si>
  <si>
    <t>CREDITORI C/LEASING</t>
  </si>
  <si>
    <t>DEBITI PER TFR</t>
  </si>
  <si>
    <t>FATTURE DA EMETTERE</t>
  </si>
  <si>
    <t>FATTURE DA RICEVERE</t>
  </si>
  <si>
    <t>FITTI PASSIVI</t>
  </si>
  <si>
    <t>FONDO SVALUTAZIONE CREDITI</t>
  </si>
  <si>
    <t>IMPEGNI PER BENI IN LEASING</t>
  </si>
  <si>
    <t>ISTITUTI PREVIDENZIALI</t>
  </si>
  <si>
    <t>MINUSVALENZE ORDINARIE</t>
  </si>
  <si>
    <t>ONERI SOCIALI</t>
  </si>
  <si>
    <t>ONERI STRAORDINARI</t>
  </si>
  <si>
    <t>PATRIMONIO NETTO</t>
  </si>
  <si>
    <t>PLUSVALENZE ORDINARIE</t>
  </si>
  <si>
    <t>RATEI ATTIVI</t>
  </si>
  <si>
    <t>RISCONTI ATTIVI</t>
  </si>
  <si>
    <t>RISCONTI PASSIVI</t>
  </si>
  <si>
    <t>SOFTWARE</t>
  </si>
  <si>
    <t>SVALUTAZIONE CREDITI</t>
  </si>
  <si>
    <t>(vuoto)</t>
  </si>
  <si>
    <t>Dati</t>
  </si>
  <si>
    <t>FLUSSO +/-</t>
  </si>
  <si>
    <t>DARE+</t>
  </si>
  <si>
    <t>AVERE-</t>
  </si>
  <si>
    <t>SALDO+/-</t>
  </si>
  <si>
    <t>AMMORT. COSTI D'IMPIANTO Totale</t>
  </si>
  <si>
    <t>AMMORT. DISAGGIO Totale</t>
  </si>
  <si>
    <t>AZIONISTI C/DIVIDENDI Totale</t>
  </si>
  <si>
    <t>AZIONISTI C/SOTTOSCRIZIONE Totale</t>
  </si>
  <si>
    <t>BANCA C/VICOLATO Totale</t>
  </si>
  <si>
    <t>BANCA X C/C Totale</t>
  </si>
  <si>
    <t>CAPITALE SOCIALE Totale</t>
  </si>
  <si>
    <t>COMPENSI SINDACI Totale</t>
  </si>
  <si>
    <t>CONTO ECONOMICO DI RISULTATO Totale</t>
  </si>
  <si>
    <t>COSTI D'IMPIANTO AMPLIAMENTO Totale</t>
  </si>
  <si>
    <t>CREDITI PER RITENUTE SUBITE Totale</t>
  </si>
  <si>
    <t>DEBITI PER IMPOSTE Totale</t>
  </si>
  <si>
    <t>DEBITI PER OBBLIGAZ ESTRATTE Totale</t>
  </si>
  <si>
    <t>DEBITI PER RITENUTE DA VERSARE Totale</t>
  </si>
  <si>
    <t>DEBITI VERSO FORNITORI Totale</t>
  </si>
  <si>
    <t>DISAGGIO SU PRESTITI Totale</t>
  </si>
  <si>
    <t>FABBRICATI Totale</t>
  </si>
  <si>
    <t>FONDO AMM. COSTI D'IMPIANTO Totale</t>
  </si>
  <si>
    <t>INTERESSI SU OBBLIGAZIONI Totale</t>
  </si>
  <si>
    <t>IRAP Totale</t>
  </si>
  <si>
    <t>IRAP C/ACCONTI Totale</t>
  </si>
  <si>
    <t>IRES Totale</t>
  </si>
  <si>
    <t>IRES C/ACCONTI Totale</t>
  </si>
  <si>
    <t>IVA NS CREDITO Totale</t>
  </si>
  <si>
    <t>MACCHINARI Totale</t>
  </si>
  <si>
    <t>OBBLIGAZIONISTI C/INTERESSI Totale</t>
  </si>
  <si>
    <t>OBBLIGAZIONISTI C/SOTTOSCRIZIONE Totale</t>
  </si>
  <si>
    <t>PERDITA DI ESERCIZIO Totale</t>
  </si>
  <si>
    <t>PERDITE A NUOVO Totale</t>
  </si>
  <si>
    <t>PRESTITI OBBLIGAZIONARI Totale</t>
  </si>
  <si>
    <t>RATEI PASSIVI Totale</t>
  </si>
  <si>
    <t>RISERVA LEGALE Totale</t>
  </si>
  <si>
    <t>RISERVA STATUTARIA Totale</t>
  </si>
  <si>
    <t>RISERVA STRAORDINARIA Totale</t>
  </si>
  <si>
    <t>UTILE DI ESERCIZIO Totale</t>
  </si>
  <si>
    <t>UTILI A NUOVO Totale</t>
  </si>
  <si>
    <t>SE(B3=0;D3-E3;" ")</t>
  </si>
  <si>
    <t>SALDO</t>
  </si>
  <si>
    <t>SE(B4=0;D4-E4;SE(G2=G3;D4-E4;G3+D4-E4))</t>
  </si>
  <si>
    <t>SOMMA.SE(contabilità!C:C;'situazione contabile'!B2;contabilità!E:E)</t>
  </si>
  <si>
    <t>NOTE</t>
  </si>
  <si>
    <t>00.00</t>
  </si>
  <si>
    <t>00.01</t>
  </si>
  <si>
    <t>00.02</t>
  </si>
  <si>
    <t>AZIONISTI C/VERSAMENTI RICHIAMATI</t>
  </si>
  <si>
    <t>00.05</t>
  </si>
  <si>
    <t>AZIONISTI C/REINTEGRO</t>
  </si>
  <si>
    <t>01.00</t>
  </si>
  <si>
    <t>IMMOBILIZZAZIONI IMMATERIALI</t>
  </si>
  <si>
    <t>01.01</t>
  </si>
  <si>
    <t>COSTI DI IMPIANTO</t>
  </si>
  <si>
    <t>01.02</t>
  </si>
  <si>
    <t>COSTI DI AMPLIAMENTO</t>
  </si>
  <si>
    <t>01.03</t>
  </si>
  <si>
    <t>COSTI DI RICERCA E SVILUPPO</t>
  </si>
  <si>
    <t>01.04</t>
  </si>
  <si>
    <t>COSTI DI PUBBLICITA' PATRIMONIALIZZATI</t>
  </si>
  <si>
    <t>01.05</t>
  </si>
  <si>
    <t>BREVETTI INDUSTRIALI</t>
  </si>
  <si>
    <t>01.06</t>
  </si>
  <si>
    <t>01.07</t>
  </si>
  <si>
    <t>CONCESSIONI E LICENZE</t>
  </si>
  <si>
    <t>01.08</t>
  </si>
  <si>
    <t>AVVIAMENTO</t>
  </si>
  <si>
    <t>01.11</t>
  </si>
  <si>
    <t>FONDO AMMORT. COSTI DI IMPIANTO</t>
  </si>
  <si>
    <t>01.12</t>
  </si>
  <si>
    <t>01.13</t>
  </si>
  <si>
    <t>01.14</t>
  </si>
  <si>
    <t>01.15</t>
  </si>
  <si>
    <t>01.16</t>
  </si>
  <si>
    <t>01.17</t>
  </si>
  <si>
    <t>01.18</t>
  </si>
  <si>
    <t>01.30</t>
  </si>
  <si>
    <t>IMMOBILIZZAZIONI IMMATERIALI IN CORSO</t>
  </si>
  <si>
    <t>01.31</t>
  </si>
  <si>
    <t>FORNITORI IMMOB. IMMAT. C/ACCONTI</t>
  </si>
  <si>
    <t>02.00</t>
  </si>
  <si>
    <t>IMMOBILIZZAZIONI MATERIALI</t>
  </si>
  <si>
    <t>02.01</t>
  </si>
  <si>
    <t>02.02</t>
  </si>
  <si>
    <t>02.03</t>
  </si>
  <si>
    <t>ATTREZZATURE INDUSTRIALI</t>
  </si>
  <si>
    <t>02.04</t>
  </si>
  <si>
    <t>ATTREZZATURE COMMERCIALI</t>
  </si>
  <si>
    <t>02.05</t>
  </si>
  <si>
    <t>MACCHINE D'UFFICIO</t>
  </si>
  <si>
    <t>02.06</t>
  </si>
  <si>
    <t>ARREDAMENTO</t>
  </si>
  <si>
    <t>02.07</t>
  </si>
  <si>
    <t>02.08</t>
  </si>
  <si>
    <t>IMBALLAGGI DUREVOLI</t>
  </si>
  <si>
    <t>02.12</t>
  </si>
  <si>
    <t>02.13</t>
  </si>
  <si>
    <t>02.14</t>
  </si>
  <si>
    <t>02.15</t>
  </si>
  <si>
    <t>02.16</t>
  </si>
  <si>
    <t>02.17</t>
  </si>
  <si>
    <t>02.18</t>
  </si>
  <si>
    <t>02.22</t>
  </si>
  <si>
    <t>FONDO SVALUTAZIONE TERRENI E FABBRICATI</t>
  </si>
  <si>
    <t>FONDO SVALUTAZIONE IMPIANTI</t>
  </si>
  <si>
    <t>02.30</t>
  </si>
  <si>
    <t>IMMOBILIZZAZIONI IN CORSO</t>
  </si>
  <si>
    <t>02.31</t>
  </si>
  <si>
    <t>03.00</t>
  </si>
  <si>
    <t>IMMOBILIZZAZIONI FINANZIARIE</t>
  </si>
  <si>
    <t>03.01</t>
  </si>
  <si>
    <t>PARTECIPAZIONI IN CONTROLLATE</t>
  </si>
  <si>
    <t>03.02</t>
  </si>
  <si>
    <t>PARTECIPAZIONI IN COLLEGATE</t>
  </si>
  <si>
    <t>03.03</t>
  </si>
  <si>
    <t>PARTECIPAZIONI IN CONTROLLANTI</t>
  </si>
  <si>
    <t>03.04</t>
  </si>
  <si>
    <t>PARTECIPAZIONI DIVERSE</t>
  </si>
  <si>
    <t>03.10</t>
  </si>
  <si>
    <t>PRESTITI A CONTROLLATE</t>
  </si>
  <si>
    <t>03.11</t>
  </si>
  <si>
    <t>PRESTITI A COLLEGATE</t>
  </si>
  <si>
    <t>03.12</t>
  </si>
  <si>
    <t>PRESTITI A CONTROLLANTI</t>
  </si>
  <si>
    <t>03.20</t>
  </si>
  <si>
    <t>03.40</t>
  </si>
  <si>
    <t>AZIONI PROPRIE</t>
  </si>
  <si>
    <t>03.50</t>
  </si>
  <si>
    <t>TITOLI IMMOBILIZZATI</t>
  </si>
  <si>
    <t>04.00</t>
  </si>
  <si>
    <t>RIMANENZE</t>
  </si>
  <si>
    <t>04.01</t>
  </si>
  <si>
    <t>MATERIE PRIME</t>
  </si>
  <si>
    <t>04.02</t>
  </si>
  <si>
    <t>MATERIE SUSSIDIARIE</t>
  </si>
  <si>
    <t>04.03</t>
  </si>
  <si>
    <t>MATERIE DI CONSUMO</t>
  </si>
  <si>
    <t>04.04</t>
  </si>
  <si>
    <t>PRODOTTI IN LAVORAZIONE</t>
  </si>
  <si>
    <t>04.05</t>
  </si>
  <si>
    <t>SEMILAVORATI</t>
  </si>
  <si>
    <t>04.06</t>
  </si>
  <si>
    <t>LAVORI IN CORSO SU ORDINAZIONE</t>
  </si>
  <si>
    <t>04.07</t>
  </si>
  <si>
    <t>PRODOTTI FINITI</t>
  </si>
  <si>
    <t>04.10</t>
  </si>
  <si>
    <t>FORNITORI MATERIE C/ACCONTI</t>
  </si>
  <si>
    <t>05.00</t>
  </si>
  <si>
    <t>CREDITI COMMERCIALI</t>
  </si>
  <si>
    <t>05.01</t>
  </si>
  <si>
    <t>05.02</t>
  </si>
  <si>
    <t>CREDITI COMMERCIALI DIVERSI</t>
  </si>
  <si>
    <t>05.03</t>
  </si>
  <si>
    <t>CLIENTI C/COSTI ANTICIPATI</t>
  </si>
  <si>
    <t>05.04</t>
  </si>
  <si>
    <t>CREDITORI FATTORIZZATI</t>
  </si>
  <si>
    <t>05.05</t>
  </si>
  <si>
    <t>CAMBIALI ATTIVE</t>
  </si>
  <si>
    <t>05.06</t>
  </si>
  <si>
    <t>CAMBIALI ALLO SCONTO</t>
  </si>
  <si>
    <t>05.07</t>
  </si>
  <si>
    <t>CAMBIALI ALL'INCASSO</t>
  </si>
  <si>
    <t>05.09</t>
  </si>
  <si>
    <t>05.10</t>
  </si>
  <si>
    <t>CREDITI INSOLUTI</t>
  </si>
  <si>
    <t>05.11</t>
  </si>
  <si>
    <t>CAMBIALI INSOLUTE</t>
  </si>
  <si>
    <t>05.20</t>
  </si>
  <si>
    <t>05.21</t>
  </si>
  <si>
    <t>05.22</t>
  </si>
  <si>
    <t>05.40</t>
  </si>
  <si>
    <t>05.41</t>
  </si>
  <si>
    <t>FONDO RISCHI SU CREDITI</t>
  </si>
  <si>
    <t>06.00</t>
  </si>
  <si>
    <t>06.01</t>
  </si>
  <si>
    <t>06.02</t>
  </si>
  <si>
    <t>IMPOSTE C/ACCONTO</t>
  </si>
  <si>
    <t>06.03</t>
  </si>
  <si>
    <t>06.04</t>
  </si>
  <si>
    <t>CREDITI D'IMPOSTA</t>
  </si>
  <si>
    <t>06.05</t>
  </si>
  <si>
    <t>CREDITI PER IVA</t>
  </si>
  <si>
    <t>06.06</t>
  </si>
  <si>
    <t>IVA C/ACCONTO</t>
  </si>
  <si>
    <t>06.07</t>
  </si>
  <si>
    <t>CREDITI PER IMPOSTE</t>
  </si>
  <si>
    <t>06.10</t>
  </si>
  <si>
    <t>CREDITI PER CAUZIONI</t>
  </si>
  <si>
    <t>06.20</t>
  </si>
  <si>
    <t>PERSONALE C/ACCONTI</t>
  </si>
  <si>
    <t>06.30</t>
  </si>
  <si>
    <t>06.60</t>
  </si>
  <si>
    <t>07.00</t>
  </si>
  <si>
    <t>ATTIVITA' FINANZIARIE</t>
  </si>
  <si>
    <t>07.01</t>
  </si>
  <si>
    <t>PARTECIPAZIONI</t>
  </si>
  <si>
    <t>07.04</t>
  </si>
  <si>
    <t>AZIONI PROPRIE DA ANNULLARE</t>
  </si>
  <si>
    <t>07.05</t>
  </si>
  <si>
    <t>TITOLI</t>
  </si>
  <si>
    <t>07.07</t>
  </si>
  <si>
    <t>OBBLIGAZIONI SOCIALI</t>
  </si>
  <si>
    <t>06.90</t>
  </si>
  <si>
    <t>DEBITORI DIVERSI</t>
  </si>
  <si>
    <t>08.00</t>
  </si>
  <si>
    <t>DISPONIBILITA' LIQUIDE</t>
  </si>
  <si>
    <t>08.01</t>
  </si>
  <si>
    <t>BANCHE C/C ATTIVI</t>
  </si>
  <si>
    <t>08.02</t>
  </si>
  <si>
    <t>BANCA C/VINCOLATO</t>
  </si>
  <si>
    <t>08.10</t>
  </si>
  <si>
    <t>C/C POSTALI</t>
  </si>
  <si>
    <t>08.20</t>
  </si>
  <si>
    <t>08.30</t>
  </si>
  <si>
    <t>08.31</t>
  </si>
  <si>
    <t>VALORI BOLLATI</t>
  </si>
  <si>
    <t>09.00</t>
  </si>
  <si>
    <t>RATEI E RISCONTI ATTIVI</t>
  </si>
  <si>
    <t>09.01</t>
  </si>
  <si>
    <t>09.02</t>
  </si>
  <si>
    <t>09.03</t>
  </si>
  <si>
    <t>10.00</t>
  </si>
  <si>
    <t>10.01</t>
  </si>
  <si>
    <t>10.02</t>
  </si>
  <si>
    <t>RISERVA SOVRAPPREZZO AZIONI</t>
  </si>
  <si>
    <t>10.03</t>
  </si>
  <si>
    <t>RISERVA DI RIVALUTAZIONE</t>
  </si>
  <si>
    <t>10.04</t>
  </si>
  <si>
    <t>10.05</t>
  </si>
  <si>
    <t>10.06</t>
  </si>
  <si>
    <t>RISERVA PER AZIONI PROPRIE</t>
  </si>
  <si>
    <t>10.07</t>
  </si>
  <si>
    <t>10.08</t>
  </si>
  <si>
    <t xml:space="preserve">RISERVA CONGUAGLIO UTILI IN CORSO </t>
  </si>
  <si>
    <t>10.09</t>
  </si>
  <si>
    <t>FONDO RIMBORSO SPESE</t>
  </si>
  <si>
    <t>10.10</t>
  </si>
  <si>
    <t>VERSAMENTI AZIONISTI C/CAPITALE</t>
  </si>
  <si>
    <t>10.11</t>
  </si>
  <si>
    <t>VERSAMENTI C/AUMENTO CAPITALE</t>
  </si>
  <si>
    <t>10.12</t>
  </si>
  <si>
    <t>RISERVA PER RINNOVI</t>
  </si>
  <si>
    <t>10.15</t>
  </si>
  <si>
    <t>RISERVA CONTRIBUTI IN CONTO CAPITALE</t>
  </si>
  <si>
    <t>10.20</t>
  </si>
  <si>
    <t>10.30</t>
  </si>
  <si>
    <t>10.31</t>
  </si>
  <si>
    <t>11.00</t>
  </si>
  <si>
    <t>FONDI PER RISCHI E ONERI</t>
  </si>
  <si>
    <t>11.02</t>
  </si>
  <si>
    <t>FONDO PER IMPOSTE</t>
  </si>
  <si>
    <t>11.03</t>
  </si>
  <si>
    <t>FONDO IMPOSTE DIFFERITE</t>
  </si>
  <si>
    <t>11.04</t>
  </si>
  <si>
    <t>FONDO RESPONSABILITA' CIVILE</t>
  </si>
  <si>
    <t>11.10</t>
  </si>
  <si>
    <t>FONDO GARANZIE PRODOTTI</t>
  </si>
  <si>
    <t>11.11</t>
  </si>
  <si>
    <t>FONDO MANTENZIONE PROGRAMMATE</t>
  </si>
  <si>
    <t>11.12</t>
  </si>
  <si>
    <t>FONDO BUONI SCONTO E CONCORSI A PREMIO</t>
  </si>
  <si>
    <t>12.00</t>
  </si>
  <si>
    <t>TRATTAMENTO DI FINE RAPPORTO</t>
  </si>
  <si>
    <t>12.01</t>
  </si>
  <si>
    <t>DEBITI FINANZIARI</t>
  </si>
  <si>
    <t>PRESTITI OBBLIGAZIONARI CONVERTIBILI</t>
  </si>
  <si>
    <t>AZIONISTI C/FINANZIAMENTI</t>
  </si>
  <si>
    <t>BANCHE C/C PASSIVI</t>
  </si>
  <si>
    <t>BANCHE C/CAMBIALI ALL'INCASSO</t>
  </si>
  <si>
    <t>BANCHE C/ANTICIPI SU FATTURE</t>
  </si>
  <si>
    <t>BANCHE C/SOVVENZIONI CAMBIARIE</t>
  </si>
  <si>
    <t>BANCHE C/SOVVENZIONI GARANTITE</t>
  </si>
  <si>
    <t>CAMBIALI PASSIVE FINANZIARIE</t>
  </si>
  <si>
    <t>PRESTITI DA CONTROLLATE</t>
  </si>
  <si>
    <t xml:space="preserve">PRESTITI DA COLLEGATE </t>
  </si>
  <si>
    <t>PRESTITI DA CONTROLLANTI</t>
  </si>
  <si>
    <t>DEBITI COMMERCIALI</t>
  </si>
  <si>
    <t>CLIENTI C/ACCONTI</t>
  </si>
  <si>
    <t>DEBITI V/FORNITORI</t>
  </si>
  <si>
    <t>DEBITI DIVERSI</t>
  </si>
  <si>
    <t>DEBITI PER IVA</t>
  </si>
  <si>
    <t>PERSONALE C/RETRIBUZIONE</t>
  </si>
  <si>
    <t>PERSONALE C/LIQUIDAZIONE</t>
  </si>
  <si>
    <t>15.30</t>
  </si>
  <si>
    <t>DEBITI PER CAUZIONI</t>
  </si>
  <si>
    <t>AZIONISTI C/COMPETENZE</t>
  </si>
  <si>
    <t>15.50</t>
  </si>
  <si>
    <t>15.51</t>
  </si>
  <si>
    <t>AZIONISTI C/ACCONTO DIVIDENDI</t>
  </si>
  <si>
    <t>15.52</t>
  </si>
  <si>
    <t>AZIONISTI C/RIMBORSO</t>
  </si>
  <si>
    <t>15.54</t>
  </si>
  <si>
    <t>DEBITI PER AZIONI ESTRATTE</t>
  </si>
  <si>
    <t>15.60</t>
  </si>
  <si>
    <t>DEBITI PER OBBLIGAZIONI ESTRATTE</t>
  </si>
  <si>
    <t>16.00</t>
  </si>
  <si>
    <t>RATEI E RISCONTI PASSIVI</t>
  </si>
  <si>
    <t>16.01</t>
  </si>
  <si>
    <t>16.02</t>
  </si>
  <si>
    <t>16.03</t>
  </si>
  <si>
    <t>AGGI SU PRESTITI</t>
  </si>
  <si>
    <t>18.00</t>
  </si>
  <si>
    <t>CONTI TRANSITORI E DIVERSI</t>
  </si>
  <si>
    <t>18.01</t>
  </si>
  <si>
    <t>18.02</t>
  </si>
  <si>
    <t>BILANCIO DI CHIUSURA</t>
  </si>
  <si>
    <t>18.10</t>
  </si>
  <si>
    <t>IVA C/LIQUIDAZIONE</t>
  </si>
  <si>
    <t>18.11</t>
  </si>
  <si>
    <t>18.20</t>
  </si>
  <si>
    <t>18.21</t>
  </si>
  <si>
    <t>BANCA Y C/C</t>
  </si>
  <si>
    <t>18.30</t>
  </si>
  <si>
    <t>PERSONALE C/ARROTONDAMENTI</t>
  </si>
  <si>
    <t>18.31</t>
  </si>
  <si>
    <t>SOCIETA' DI FACTORING C/C</t>
  </si>
  <si>
    <t>19.00</t>
  </si>
  <si>
    <t>CONTI DEI SISTEMI MINORI</t>
  </si>
  <si>
    <t>19.01</t>
  </si>
  <si>
    <t>BENI DI TERZI</t>
  </si>
  <si>
    <t>19.02</t>
  </si>
  <si>
    <t>DEPOSITANTI BENI DI TERZI</t>
  </si>
  <si>
    <t>19.11</t>
  </si>
  <si>
    <t>MATERIE DA RICEVERE</t>
  </si>
  <si>
    <t>19.12</t>
  </si>
  <si>
    <t>19.16</t>
  </si>
  <si>
    <t>19.17</t>
  </si>
  <si>
    <t>PRODOTTI DA CONSEGNARE</t>
  </si>
  <si>
    <t>19.18</t>
  </si>
  <si>
    <t>19.19</t>
  </si>
  <si>
    <t>19.21</t>
  </si>
  <si>
    <t>RISCHI PER EFFETTI SCONTATI</t>
  </si>
  <si>
    <t>19.22</t>
  </si>
  <si>
    <t>BANCHE C/EFFETTI SCONTATI</t>
  </si>
  <si>
    <t>19.26</t>
  </si>
  <si>
    <t>RISCHI PER FIDEIUSSIONI</t>
  </si>
  <si>
    <t>19.27</t>
  </si>
  <si>
    <t>CREDITORI PER FIDEIUSSIONI</t>
  </si>
  <si>
    <t>19.28</t>
  </si>
  <si>
    <t>RISCHI PER AVALLI</t>
  </si>
  <si>
    <t>19.29</t>
  </si>
  <si>
    <t>CREDITORI PER AVALLI</t>
  </si>
  <si>
    <t>20.00</t>
  </si>
  <si>
    <t>VALORE DELLA PRODUZIONE</t>
  </si>
  <si>
    <t>20.01</t>
  </si>
  <si>
    <t>PRODOTTI C/VENDITE</t>
  </si>
  <si>
    <t>20.02</t>
  </si>
  <si>
    <t>LAVORAZIONI PER C/TERZI</t>
  </si>
  <si>
    <t>20.03</t>
  </si>
  <si>
    <t>20.04</t>
  </si>
  <si>
    <t>LAVORI SU ORDINAZIONE</t>
  </si>
  <si>
    <t>20.05</t>
  </si>
  <si>
    <t>PRODOTTI C/VENDITE INTERNE</t>
  </si>
  <si>
    <t>20.10</t>
  </si>
  <si>
    <t>RESI SU VENDITE</t>
  </si>
  <si>
    <t>20.11</t>
  </si>
  <si>
    <t>RIBASSI E ABBUONI PASSIVI</t>
  </si>
  <si>
    <t>20.12</t>
  </si>
  <si>
    <t>PREMI SU VENDITE</t>
  </si>
  <si>
    <t>20.20</t>
  </si>
  <si>
    <t>PRODOTTI IN LAVORAZIONE C/ESISTENZE INIZIALI</t>
  </si>
  <si>
    <t>20.21</t>
  </si>
  <si>
    <t>SEMILAVORATI C/ESISTENZE INIZIALI</t>
  </si>
  <si>
    <t>20.22</t>
  </si>
  <si>
    <t>PRODOTTI C/ESISTENZE INIZIALI</t>
  </si>
  <si>
    <t>20.25</t>
  </si>
  <si>
    <t>SEMILAVORATI C/APPORTI</t>
  </si>
  <si>
    <t>20.26</t>
  </si>
  <si>
    <t>PRODOTTI C/APPORTI</t>
  </si>
  <si>
    <t>20.30</t>
  </si>
  <si>
    <t>PRODOTTI IN LAVORAZIONE C/RIMANENZE FINALI</t>
  </si>
  <si>
    <t>20.31</t>
  </si>
  <si>
    <t>SEMILAVORATI C/RIMANENZE FINALI</t>
  </si>
  <si>
    <t>20.32</t>
  </si>
  <si>
    <t>PRODOTTI C/RIMANENZE FINALI</t>
  </si>
  <si>
    <t>20.40</t>
  </si>
  <si>
    <t>LAVORI IN CORSO C/ESISTENZE INIZIALI</t>
  </si>
  <si>
    <t>20.41</t>
  </si>
  <si>
    <t>LAVORI IN CORSO C/RIMANENZE FINALI</t>
  </si>
  <si>
    <t>20.50</t>
  </si>
  <si>
    <t>20.51</t>
  </si>
  <si>
    <t>COSTI DI RICERCA E SVILUPPO RINVIATI</t>
  </si>
  <si>
    <t>21.00</t>
  </si>
  <si>
    <t>RICAVI E PROVENTI DIVERSI</t>
  </si>
  <si>
    <t>21.01</t>
  </si>
  <si>
    <t>FITTI ATTIVI</t>
  </si>
  <si>
    <t>21.02</t>
  </si>
  <si>
    <t>PROVENTI VARI</t>
  </si>
  <si>
    <t>21.10</t>
  </si>
  <si>
    <t>ARROTONDAMENTI ATTIVI</t>
  </si>
  <si>
    <t>21.20</t>
  </si>
  <si>
    <t>21.30</t>
  </si>
  <si>
    <t>SOPRAVVENIENZE ATTIVE ORDINARIE</t>
  </si>
  <si>
    <t>30.00</t>
  </si>
  <si>
    <t>COSTI DELLE MATERIE</t>
  </si>
  <si>
    <t>30.01</t>
  </si>
  <si>
    <t>MATERIE PRIME C/ACQUISTI</t>
  </si>
  <si>
    <t>30.02</t>
  </si>
  <si>
    <t>MATERIE SUSSIDIARIE C/ACQUISTI</t>
  </si>
  <si>
    <t>30.03</t>
  </si>
  <si>
    <t>MATERIE DI CONSUMO C/ACQUISTI</t>
  </si>
  <si>
    <t>30.05</t>
  </si>
  <si>
    <t>MATERIE PRIME C/APPORTI</t>
  </si>
  <si>
    <t>30.06</t>
  </si>
  <si>
    <t>MATERIE SUSSIDIARIE C/APPORTI</t>
  </si>
  <si>
    <t>30.07</t>
  </si>
  <si>
    <t>MATERIE DI CONSUMO C/APPORTI</t>
  </si>
  <si>
    <t>30.10</t>
  </si>
  <si>
    <t>RESI SU ACQUISTI</t>
  </si>
  <si>
    <t>30.11</t>
  </si>
  <si>
    <t>RIBASSI E ABBUONI ATTIVI</t>
  </si>
  <si>
    <t>30.12</t>
  </si>
  <si>
    <t>PREMI SU ACQUISTI</t>
  </si>
  <si>
    <t>31.00</t>
  </si>
  <si>
    <t>COSTI PER SERVIZI</t>
  </si>
  <si>
    <t>31.01</t>
  </si>
  <si>
    <t>COSTI DI TRASPORTO</t>
  </si>
  <si>
    <t>31.02</t>
  </si>
  <si>
    <t>COSTI PER ENERGIA</t>
  </si>
  <si>
    <t>31.03</t>
  </si>
  <si>
    <t>PUBBLICITA'</t>
  </si>
  <si>
    <t>31.04</t>
  </si>
  <si>
    <t>CONSULENZE</t>
  </si>
  <si>
    <t>31.05</t>
  </si>
  <si>
    <t>COSTI POSTALI</t>
  </si>
  <si>
    <t>31.06</t>
  </si>
  <si>
    <t>COSTI TELEFONICI</t>
  </si>
  <si>
    <t>31.07</t>
  </si>
  <si>
    <t>ASSICURAZIONI</t>
  </si>
  <si>
    <t>31.08</t>
  </si>
  <si>
    <t>COSTI DI VIGILANZA</t>
  </si>
  <si>
    <t>31.09</t>
  </si>
  <si>
    <t>COSTI PER I LOCALI</t>
  </si>
  <si>
    <t>31.10</t>
  </si>
  <si>
    <t>COSTI ESERCIZIO AUTOMEZZI</t>
  </si>
  <si>
    <t>31.11</t>
  </si>
  <si>
    <t>MANUTENZIONI E RIPARAZIONI</t>
  </si>
  <si>
    <t>31.12</t>
  </si>
  <si>
    <t>PROVVIGIONI PASSIVE</t>
  </si>
  <si>
    <t>31.13</t>
  </si>
  <si>
    <t>COSTI D'INCASSO</t>
  </si>
  <si>
    <t>31.14</t>
  </si>
  <si>
    <t>ONERI DI FACTORING</t>
  </si>
  <si>
    <t>31.20</t>
  </si>
  <si>
    <t>COMPETENZE AMMINISTRATORI</t>
  </si>
  <si>
    <t>31.21</t>
  </si>
  <si>
    <t>COMPETENZE SINDACI</t>
  </si>
  <si>
    <t>31.22</t>
  </si>
  <si>
    <t>COMPETENZE SOCIETA' DI REVISIONE</t>
  </si>
  <si>
    <t>31.25</t>
  </si>
  <si>
    <t>ONERI CONTRIBUTIVI</t>
  </si>
  <si>
    <t>32.00</t>
  </si>
  <si>
    <t>COSTI PER GODIMENTO BENI DI TERZI</t>
  </si>
  <si>
    <t>32.01</t>
  </si>
  <si>
    <t>32.02</t>
  </si>
  <si>
    <t>33.00</t>
  </si>
  <si>
    <t>COSTI PER IL PERSONALE</t>
  </si>
  <si>
    <t>33.01</t>
  </si>
  <si>
    <t>SALARI E STIPENDI</t>
  </si>
  <si>
    <t>33.02</t>
  </si>
  <si>
    <t>33.03</t>
  </si>
  <si>
    <t>TFR</t>
  </si>
  <si>
    <t>34.00</t>
  </si>
  <si>
    <t>AMMORTAMENTO IMMOBILIZ. IMMATERIALI</t>
  </si>
  <si>
    <t>34.01</t>
  </si>
  <si>
    <t>AMMORTAMENTO COSTI DI IMPIANTO</t>
  </si>
  <si>
    <t>34.02</t>
  </si>
  <si>
    <t>AMMORTAMENTO COSTI DI AMPLIAMENTO</t>
  </si>
  <si>
    <t>34.03</t>
  </si>
  <si>
    <t>AMMORTAMENTO COSTI RICERCA E SVILUPPO</t>
  </si>
  <si>
    <t>34.04</t>
  </si>
  <si>
    <t>AMMORTAMENTO COSTI DI PUBBLICITA'</t>
  </si>
  <si>
    <t>34.05</t>
  </si>
  <si>
    <t>AMMORTAMENTO BREVETTI</t>
  </si>
  <si>
    <t>34.06</t>
  </si>
  <si>
    <t>AMMORTAMENTO SOFTWARE</t>
  </si>
  <si>
    <t>34.07</t>
  </si>
  <si>
    <t>AMMORTAMENTO CONCESSIONI E LICENZE</t>
  </si>
  <si>
    <t>34.08</t>
  </si>
  <si>
    <t>AMMORTAMENTO AVVIAMENTO</t>
  </si>
  <si>
    <t>35.00</t>
  </si>
  <si>
    <t>AMMORTAMENTI IMMOBILIZ. MATERIALI</t>
  </si>
  <si>
    <t>35.01</t>
  </si>
  <si>
    <t>AMMORTAMENTO FABBRICATI</t>
  </si>
  <si>
    <t>35.02</t>
  </si>
  <si>
    <t>35.03</t>
  </si>
  <si>
    <t>AMMORTAMENTO ATTREZZATURE INDUSTRIALI</t>
  </si>
  <si>
    <t>35.04</t>
  </si>
  <si>
    <t>AMMORTAMENTO ATTREZZATURE COMMERCIALI</t>
  </si>
  <si>
    <t>35.05</t>
  </si>
  <si>
    <t>AMMORTAMENTO MACCHINE D'UFFICIO</t>
  </si>
  <si>
    <t>35.06</t>
  </si>
  <si>
    <t>AMMORTAMENTO ARREDAMENTO</t>
  </si>
  <si>
    <t>35.07</t>
  </si>
  <si>
    <t>35.08</t>
  </si>
  <si>
    <t>AMMORTAMENTO IMBALLAGGI DUREVOLI</t>
  </si>
  <si>
    <t>36.00</t>
  </si>
  <si>
    <t>SVALUTAZIONI</t>
  </si>
  <si>
    <t>36.01</t>
  </si>
  <si>
    <t>SVALUTAZIONE IMMOBILIZZAZIONI IMMATERIALI</t>
  </si>
  <si>
    <t>36.02</t>
  </si>
  <si>
    <t>SVALUTAZIONE IMMOBILIZZAZIONI MATERIALI</t>
  </si>
  <si>
    <t>36.06</t>
  </si>
  <si>
    <t>37.00</t>
  </si>
  <si>
    <t xml:space="preserve">VARIAZIONE DELLE RIMANENZE DI MATERIE </t>
  </si>
  <si>
    <t>37.01</t>
  </si>
  <si>
    <t>MATERIE PRIME C/ESISTENZE INIZIALI</t>
  </si>
  <si>
    <t>37.02</t>
  </si>
  <si>
    <t>MATERIE SUSSIDIARIE C/ESISTENZE INIZIALI</t>
  </si>
  <si>
    <t>37.03</t>
  </si>
  <si>
    <t>MATERIE DI CONSUMO C/ESISTENZE INIZIALI</t>
  </si>
  <si>
    <t>37.10</t>
  </si>
  <si>
    <t>MATERIE PRIME C/RIMANENZE FINALI</t>
  </si>
  <si>
    <t>37.11</t>
  </si>
  <si>
    <t>MATERIE SUSSIDIARIE C/RIMANENZE FINALI</t>
  </si>
  <si>
    <t>37.12</t>
  </si>
  <si>
    <t>MATERIE DI CONSUMO C/RIMANENZE FINALI</t>
  </si>
  <si>
    <t>38.00</t>
  </si>
  <si>
    <t xml:space="preserve">ACCANTONAMENTI </t>
  </si>
  <si>
    <t>38.04</t>
  </si>
  <si>
    <t>ACCANTONAMENTO PER RESPONSABILITA' CIVILE</t>
  </si>
  <si>
    <t>38.10</t>
  </si>
  <si>
    <t>ACCANTONAMENTO PER GARANZIE PRODOTTI</t>
  </si>
  <si>
    <t>38.11</t>
  </si>
  <si>
    <t xml:space="preserve">ACCANTONAMETO PER MANUTENZIONI PROGRAMMATE </t>
  </si>
  <si>
    <t>38.12</t>
  </si>
  <si>
    <t>ACCANTONAMENTO PER BUONI SCONTO E CONCORSI</t>
  </si>
  <si>
    <t>39.00</t>
  </si>
  <si>
    <t>ONERI DIVERSI</t>
  </si>
  <si>
    <t>39.01</t>
  </si>
  <si>
    <t>ONERI FISCALI DIVERSI</t>
  </si>
  <si>
    <t>39.05</t>
  </si>
  <si>
    <t>PERDITE SU CREDITI</t>
  </si>
  <si>
    <t>39.10</t>
  </si>
  <si>
    <t>ARROTONDAMENTI PASSIVI</t>
  </si>
  <si>
    <t>39.20</t>
  </si>
  <si>
    <t>39.30</t>
  </si>
  <si>
    <t>SOPRAVVENIENZE PASSIVE ORDINARIE</t>
  </si>
  <si>
    <t>40.00</t>
  </si>
  <si>
    <t>PROVENTI FINANZIARI</t>
  </si>
  <si>
    <t>40.01</t>
  </si>
  <si>
    <t>PROVENTI DA PARTECIPAZIONI</t>
  </si>
  <si>
    <t>40.10</t>
  </si>
  <si>
    <t>40.11</t>
  </si>
  <si>
    <t>40.12</t>
  </si>
  <si>
    <t>40.15</t>
  </si>
  <si>
    <t>PROVENTI SU TITOLI IMMOBILIZZATI</t>
  </si>
  <si>
    <t>40.20</t>
  </si>
  <si>
    <t>INTERESSI SU TITOLI</t>
  </si>
  <si>
    <t>40.25</t>
  </si>
  <si>
    <t>UTILE SU TITOLI</t>
  </si>
  <si>
    <t>40.30</t>
  </si>
  <si>
    <t>40.31</t>
  </si>
  <si>
    <t>INTERESSI ATTIVI BANCARI</t>
  </si>
  <si>
    <t>40.32</t>
  </si>
  <si>
    <t>INTERESSI ATTIVI POSTALI</t>
  </si>
  <si>
    <t>40.60</t>
  </si>
  <si>
    <t>PROVENTI FINANZIARI DIVERSI</t>
  </si>
  <si>
    <t>41.00</t>
  </si>
  <si>
    <t>ONERI FINANZIARI</t>
  </si>
  <si>
    <t>41.01</t>
  </si>
  <si>
    <t>41.02</t>
  </si>
  <si>
    <t>INTERESSI PASSIVI BANCARI</t>
  </si>
  <si>
    <t>41.03</t>
  </si>
  <si>
    <t>SCONTI PASSIVI BANCARI</t>
  </si>
  <si>
    <t>41.10</t>
  </si>
  <si>
    <t>INTERESSI PASSIVI SU MUTUI</t>
  </si>
  <si>
    <t>41.12</t>
  </si>
  <si>
    <t>41.13</t>
  </si>
  <si>
    <t>AMMORTAMENTO DISAGGIO SU PRESTITI</t>
  </si>
  <si>
    <t>41.15</t>
  </si>
  <si>
    <t>INTERESSI PASSIVI SU CAMBIALI</t>
  </si>
  <si>
    <t>41.20</t>
  </si>
  <si>
    <t>41.21</t>
  </si>
  <si>
    <t>41.22</t>
  </si>
  <si>
    <t>41.30</t>
  </si>
  <si>
    <t>PERDITA SU TITOLI</t>
  </si>
  <si>
    <t>41.40</t>
  </si>
  <si>
    <t>ONERI FINANZIARI DIVERSI</t>
  </si>
  <si>
    <t>50.00</t>
  </si>
  <si>
    <t>RIVALUTAZIONI DI ATTIVITA' FINANZIARIE</t>
  </si>
  <si>
    <t>50.01</t>
  </si>
  <si>
    <t>RIVALUTAZIONE PARTECIPAZIONI</t>
  </si>
  <si>
    <t>50.05</t>
  </si>
  <si>
    <t>RIVALUTAZIONE TITOLI</t>
  </si>
  <si>
    <t>51.00</t>
  </si>
  <si>
    <t>SVALUTAZIONI DI ATTIVITA' FINANZIARIE</t>
  </si>
  <si>
    <t>51.01</t>
  </si>
  <si>
    <t>SVALUTAZIONE PARTECIPAZIONI</t>
  </si>
  <si>
    <t>51.05</t>
  </si>
  <si>
    <t>SVALUTAZIONE TITOLI</t>
  </si>
  <si>
    <t>60.00</t>
  </si>
  <si>
    <t>PROVENTI STRAORDINARI</t>
  </si>
  <si>
    <t>60.01</t>
  </si>
  <si>
    <t>PLUSVALENZE STRAORDINARIE</t>
  </si>
  <si>
    <t>60.02</t>
  </si>
  <si>
    <t>SOPRAVVENIENZE ATTIVE STRAORDINARIE</t>
  </si>
  <si>
    <t>61.00</t>
  </si>
  <si>
    <t>61.01</t>
  </si>
  <si>
    <t>MINUSVALENZE STRAORDINARIE</t>
  </si>
  <si>
    <t>61.02</t>
  </si>
  <si>
    <t>SOPRAVVENIENZE PASSIVE STRAORDINARIE</t>
  </si>
  <si>
    <t>61.03</t>
  </si>
  <si>
    <t>IMPOSTE ESERCIZI PRECEDENTI</t>
  </si>
  <si>
    <t>70.00</t>
  </si>
  <si>
    <t>IMPOSTE SUL REDDITO DELL'ESERCIZIO</t>
  </si>
  <si>
    <t>70.01</t>
  </si>
  <si>
    <t>IMPOSTE DELL'ESERCIZIO</t>
  </si>
  <si>
    <t>90.00</t>
  </si>
  <si>
    <t>CONTI DI RISULTATO</t>
  </si>
  <si>
    <t>90.01</t>
  </si>
  <si>
    <t>CONTO DI RISULTATO ECONOMICO</t>
  </si>
  <si>
    <t>90.02</t>
  </si>
  <si>
    <t>GESTIONE TITOLI</t>
  </si>
  <si>
    <t>totale controllo</t>
  </si>
  <si>
    <t>13.00</t>
  </si>
  <si>
    <t>13.01</t>
  </si>
  <si>
    <t>13.02</t>
  </si>
  <si>
    <t>13.05</t>
  </si>
  <si>
    <t>13.10</t>
  </si>
  <si>
    <t>13.11</t>
  </si>
  <si>
    <t>13.12</t>
  </si>
  <si>
    <t>13.13</t>
  </si>
  <si>
    <t>13.15</t>
  </si>
  <si>
    <t>13.16</t>
  </si>
  <si>
    <t>13.20</t>
  </si>
  <si>
    <t>13.25</t>
  </si>
  <si>
    <t>13.30</t>
  </si>
  <si>
    <t>13.31</t>
  </si>
  <si>
    <t>13.32</t>
  </si>
  <si>
    <t>13.40</t>
  </si>
  <si>
    <t>14.00</t>
  </si>
  <si>
    <t>14.01</t>
  </si>
  <si>
    <t>14.10</t>
  </si>
  <si>
    <t>14.19</t>
  </si>
  <si>
    <t>14.20</t>
  </si>
  <si>
    <t>14.40</t>
  </si>
  <si>
    <t>14.41</t>
  </si>
  <si>
    <t>14.42</t>
  </si>
  <si>
    <t>15.00</t>
  </si>
  <si>
    <t>15.01</t>
  </si>
  <si>
    <t>15.02</t>
  </si>
  <si>
    <t>15.03</t>
  </si>
  <si>
    <t>15.05</t>
  </si>
  <si>
    <t>15.10</t>
  </si>
  <si>
    <t>15.11</t>
  </si>
  <si>
    <t>15.20</t>
  </si>
  <si>
    <t>15.21</t>
  </si>
  <si>
    <t>classe 4ª C</t>
  </si>
  <si>
    <t>ECONOMIA AZIENDALE</t>
  </si>
  <si>
    <t>COMPITO DEL</t>
  </si>
  <si>
    <t>n</t>
  </si>
  <si>
    <t>alunno/a</t>
  </si>
  <si>
    <t>impaginazione</t>
  </si>
  <si>
    <t>salto righe</t>
  </si>
  <si>
    <t>piano conti</t>
  </si>
  <si>
    <t>formato numeri</t>
  </si>
  <si>
    <t>area stampa</t>
  </si>
  <si>
    <t>mastri subtotali</t>
  </si>
  <si>
    <t>mastri data cod conto descr D A Saldo</t>
  </si>
  <si>
    <t>situaz contabile somma.se</t>
  </si>
  <si>
    <t>errori in PD</t>
  </si>
  <si>
    <t>TOTALE</t>
  </si>
  <si>
    <t>completezza svolgimento</t>
  </si>
  <si>
    <t>contabilità</t>
  </si>
  <si>
    <t>utlizzo dello strumento informatico</t>
  </si>
  <si>
    <t>il primo errore vale 1, se più di uno vale 1/2</t>
  </si>
  <si>
    <t>1/2 per errore</t>
  </si>
  <si>
    <t>punteggio max</t>
  </si>
  <si>
    <t>totale controllo Totale</t>
  </si>
  <si>
    <t xml:space="preserve">Somma di DARE </t>
  </si>
  <si>
    <t>Somma di AVERE</t>
  </si>
  <si>
    <t>L’utilizzo di un programma di contabilità integrato, come avviene nelle imprese commerciali e industriali, richiede un lungo lavoro di preparazione, comporta molti vincoli, di data, di caricamento archivi, di aggiornamenti, oltre che di pagamento di canoni per l’utilizzo di licenze e per l’assistenza periodica; inoltre non consente simulazioni su più anni, perché vincolato all’anno in corso o a quello precedente e molto difficoltoso è il trasferimento e l’utilizzo dei file on-line.</t>
  </si>
  <si>
    <t>Lo strumento è molto elastico e può essere adattato a tutte le esigenze didattiche, dal semplice al complesso.</t>
  </si>
  <si>
    <t>Le scritture contabili possono essere inserite complete di tutti i dati: data operazione, codice conto, conto, descrizione operazione, importo dare e importo avere, oppure possono essere inserite con i dati minimi e cioè conto, importo dare e importo avere, in base alle esigenze didattiche.</t>
  </si>
  <si>
    <t>Creare un foglio di lavoro Excel con la seguente struttura:</t>
  </si>
  <si>
    <t>Impostare i formati delle colonne, per la data formato Data, per Codice Conto e Descrizione formato “testo”, per DARE AVERE e Controllo formato numero.</t>
  </si>
  <si>
    <t>Impostare l’area di stampa dalla colonna A alla colonna F per il numero di righe che serviranno:</t>
  </si>
  <si>
    <t>Il foglio “contabilità” avrà la seguente struttura:</t>
  </si>
  <si>
    <t>Cancellare i dati inutili in Riga2.</t>
  </si>
  <si>
    <t>Impostare i formati delle colonne, per la data formato Data, per Codice Conto e Descrizione formato “testo”, per DARE AVERE e Controllo formato numero, copiando i formati dalla Riga4 e incollando sulla Riga3.</t>
  </si>
  <si>
    <t>Trascinare la formula in basso per tutte le righe compilate; si ottiene una copia dinamica del foglio “contabilità”, sempre aggiornato ad ogni modifica delle scritture nel foglio “contabilità”.</t>
  </si>
  <si>
    <t>Il foglio”mastri subtotali” avrà questa struttura:</t>
  </si>
  <si>
    <t>Il foglio “situazione contabile” avrà questa struttura:</t>
  </si>
  <si>
    <t>il foglio “piano dei conti” avrà la seguente struttura:</t>
  </si>
  <si>
    <t>GRIGLIA DI CORREZIONE</t>
  </si>
  <si>
    <t>Creare un foglio come griglia di correzione con la seguente struttura:</t>
  </si>
  <si>
    <t>IMPOSTAZIONI AVANZATE</t>
  </si>
  <si>
    <t>CONVALIDA DATI</t>
  </si>
  <si>
    <t>Si può vincolare la scelta del conto da inserire nel foglio “contabilità” con la convalida dati:</t>
  </si>
  <si>
    <t>Nel foglio “contabilità” l’inserimento dei conti nelle scritture contabili sarà vincolata ai conti inseriti nell’elenco CONTO; nella colonna C Conto apparirà un menu a tendina, dal quale scegliere il conto da utilizzare.</t>
  </si>
  <si>
    <t>il foglio “contabilità” avrà la seguente struttura:</t>
  </si>
  <si>
    <t>Identicamente si opererà  nei casi in cui si debba aggiornare un file COGE già usato e pronto: dal foglio “contabilità” selezionare e copiare la colonna “CONTO” e incollare nel foglio “situazione contabile” nella stessa colonna B “CONTO” e riordinare in modo da avere una copia univoca dei conti (vedi supra).</t>
  </si>
  <si>
    <t>FOGLIO MASTRI CON REGISTRAZIONE MACRO</t>
  </si>
  <si>
    <t>Per velocizzare l’aggiornamento del foglio “mastri subtotale” è possibile registrare una Macro ed assegnare una combinazione di tasti di scelta rapida.</t>
  </si>
  <si>
    <t>FOGLIO MASTRI CON TABELLA PIVOT</t>
  </si>
  <si>
    <t>Si possono creare i mastri con una Tabella pivot:</t>
  </si>
  <si>
    <t>fuori dalla tabella pivot inserire una colonna con il SALDO tra DARE e AVERE partendo dalla Riga3 con la formula =SE(B3=0;D3-E3;" "), in modo analogo a quello indicato nel foglio “mastri subtotale”, quindi trascinare la formula in basso; si può inserire un’altra colonna FLUSSO, cioè il saldo progressivo, con la formula =SE(B3=0;D3-E3;SE(G1=G2;D3-E3;G2+D3-E3)), quindi trascinare la formula in basso.</t>
  </si>
  <si>
    <t>Il foglio “mastri pivot” avrà la seguente struttura:</t>
  </si>
  <si>
    <t>Buon lavoro …e… Buon… divertimento!!!</t>
  </si>
  <si>
    <t>inserire le operazioni contabili utilizzando i codici e i nomi dei conti forniti dal testo in uso nella classe.</t>
  </si>
  <si>
    <t>Un ringraziamento per la proficua collaborazione profusa da Annalisa, Cinzia, Martina.</t>
  </si>
  <si>
    <t>COSTITUZ SOCIETA'</t>
  </si>
  <si>
    <t>VERSAMENTO</t>
  </si>
  <si>
    <t>PAG FATTURA</t>
  </si>
  <si>
    <t>FATT NOTAIO</t>
  </si>
  <si>
    <t>FATT PERITO</t>
  </si>
  <si>
    <t>FATT SINDACI</t>
  </si>
  <si>
    <t>PREST OBBLIGAZ</t>
  </si>
  <si>
    <t>CEDOLE OBBLIGAZIONI</t>
  </si>
  <si>
    <t>ACC IMPOSTE</t>
  </si>
  <si>
    <t>INTERESSI BANCA</t>
  </si>
  <si>
    <t>IMPOSTE ESERCIZIO</t>
  </si>
  <si>
    <t>SCRITT  ASSESTAMENTO</t>
  </si>
  <si>
    <t>SCRITT EPILOGO</t>
  </si>
  <si>
    <t>SCRITT APERTURA</t>
  </si>
  <si>
    <t>PAGAMENTO</t>
  </si>
  <si>
    <t>RIMB OBBLIGAZ</t>
  </si>
  <si>
    <t>SCRITT ASSESTAMENTO</t>
  </si>
  <si>
    <t>DEST RISULTATO ESERC</t>
  </si>
  <si>
    <t>INTERESSI ATTIVI BANCARI Totale</t>
  </si>
  <si>
    <t>NATURA</t>
  </si>
  <si>
    <t>SEZIONE</t>
  </si>
  <si>
    <t>P</t>
  </si>
  <si>
    <t>ATTIVITA</t>
  </si>
  <si>
    <t>TERRENI</t>
  </si>
  <si>
    <t>IMPIANTI</t>
  </si>
  <si>
    <t>02.09</t>
  </si>
  <si>
    <t>02.10</t>
  </si>
  <si>
    <t>02.19</t>
  </si>
  <si>
    <t>02.20</t>
  </si>
  <si>
    <t>02.21</t>
  </si>
  <si>
    <t>IRES C/ACCONTO</t>
  </si>
  <si>
    <t>IRAP C/ACCONTO</t>
  </si>
  <si>
    <t>06.08</t>
  </si>
  <si>
    <t>06.09</t>
  </si>
  <si>
    <t>CASSA DENARO</t>
  </si>
  <si>
    <t>PASSIVITA</t>
  </si>
  <si>
    <t>IVA NS DEBITO</t>
  </si>
  <si>
    <t>15.61</t>
  </si>
  <si>
    <t>OBBLIGAZIONISTI C/RIMBORSI</t>
  </si>
  <si>
    <t>15.62</t>
  </si>
  <si>
    <t>15.70</t>
  </si>
  <si>
    <t>AMMINISTRATORI C/COMPETENZE</t>
  </si>
  <si>
    <t>15.71</t>
  </si>
  <si>
    <t>SINDACI C/COMPETENZE</t>
  </si>
  <si>
    <t>15.90</t>
  </si>
  <si>
    <t>CREDITORI DIVERSI</t>
  </si>
  <si>
    <t>O</t>
  </si>
  <si>
    <t>ORDINE</t>
  </si>
  <si>
    <t>E</t>
  </si>
  <si>
    <t>RICAVI</t>
  </si>
  <si>
    <t>COSTI</t>
  </si>
  <si>
    <t>70.02</t>
  </si>
  <si>
    <t>70.03</t>
  </si>
  <si>
    <t>TOTALI</t>
  </si>
  <si>
    <t>TOTALE ATTIVO</t>
  </si>
  <si>
    <t>TOTALE PASSIVO</t>
  </si>
  <si>
    <t>TOTALE VALORE DELLA PRODUZIONE</t>
  </si>
  <si>
    <t>TOTALE COSTI DELLA PRODUZIONE</t>
  </si>
  <si>
    <t>TOTALE PROVENTI FINANZIARI</t>
  </si>
  <si>
    <t>TOTALE ONERI FINANZIARI</t>
  </si>
  <si>
    <t>Inserire le scritture di contabilità dalla Riga3; si possono eventualmente omettere le date, i codici dei conti, le descrizioni delle operazioni contabili; la colonna COD. può essere utilizzata per indicare il numero d’ordine della scrittura nella esercitazione somministrata allo studente; la colonna DESCRIZIONE può essere utilizzata per effettuare operazioni di calcolo intermedio; evitare nell’inserimento dei conti abbreviazioni e apostrofi.</t>
  </si>
  <si>
    <t>FOGLIO CONTABILITA’ CON INSERIMENTO AUTOMATICO CODICE CONTO</t>
  </si>
  <si>
    <t>E’ possibile inserire in modo automatico i codici dei conti così da poter controllare in tempo reale la correttezza della denominazione dei conti usati e di conseguenza la completezza e la correttezza della situazione contabile.</t>
  </si>
  <si>
    <t>Per poter rielaborare la situazione contabile al fine della compilazione della Situazione Patrimoniale e della Situazione Economica nonché del Bilancio in formato UE occorre raggruppare i conti per natura e categorie, in base alle codificazioni presenti nel foglio “piano dei conti”.</t>
  </si>
  <si>
    <t>Il foglio”situazione contabile” avrà questa struttura:</t>
  </si>
  <si>
    <t>AMMORTAMENTO COSTI DI IMPIANTO Totale</t>
  </si>
  <si>
    <t>AMMORTAMENTO DISAGGIO SU PRESTITI Totale</t>
  </si>
  <si>
    <t>BANCA C/VINCOLATO Totale</t>
  </si>
  <si>
    <t>COMPETENZE SINDACI Totale</t>
  </si>
  <si>
    <t>CONTO DI RISULTATO ECONOMICO Totale</t>
  </si>
  <si>
    <t>COSTI DI IMPIANTO Totale</t>
  </si>
  <si>
    <t>DEBITI PER OBBLIGAZIONI ESTRATTE Totale</t>
  </si>
  <si>
    <t>IRAP C/ACCONTO Totale</t>
  </si>
  <si>
    <t>IRES C/ACCONTO Totale</t>
  </si>
  <si>
    <t>FOGLIO SITUAZIONE CONTABILE CON FILTRO E COPIA UNIVOCA DEI RECORD</t>
  </si>
  <si>
    <t>MERCI</t>
  </si>
  <si>
    <t>04.08</t>
  </si>
  <si>
    <t>PATRIMONIO NETTO PROPRIO</t>
  </si>
  <si>
    <t>10.19</t>
  </si>
  <si>
    <t>15.80</t>
  </si>
  <si>
    <t>SIG. ROSSI C/CESSIONE AZIENDA</t>
  </si>
  <si>
    <t>BILANCIO DI APERTURA</t>
  </si>
  <si>
    <t>RIMBORSO COSTI DI VENDITA</t>
  </si>
  <si>
    <t>20.06</t>
  </si>
  <si>
    <t>MERCI C/VENDITE</t>
  </si>
  <si>
    <t>30.08</t>
  </si>
  <si>
    <t>MERCI C/APPORTI</t>
  </si>
  <si>
    <t>30.09</t>
  </si>
  <si>
    <t>MERCI C/ACQUISTI</t>
  </si>
  <si>
    <t>37.08</t>
  </si>
  <si>
    <t>MERCI C/ESISTENZE INIZIALI</t>
  </si>
  <si>
    <t>37.18</t>
  </si>
  <si>
    <t>MERCI C/RIMANENZE FINALI</t>
  </si>
  <si>
    <t>42.00</t>
  </si>
  <si>
    <t>UTILI PERDITE SU CAMBI</t>
  </si>
  <si>
    <t>42.01</t>
  </si>
  <si>
    <t>UTILI SU CAMBI</t>
  </si>
  <si>
    <t>42.11</t>
  </si>
  <si>
    <t>PERDITE SU CAMBI</t>
  </si>
  <si>
    <t>60.03</t>
  </si>
  <si>
    <t>INSUSSISTENZE ATTIVE STRAORDINARIE</t>
  </si>
  <si>
    <t>INSUSSISTENZE PASSIVE STRAORDINARIE</t>
  </si>
  <si>
    <t>61.04</t>
  </si>
  <si>
    <t>IMPORTI</t>
  </si>
  <si>
    <t>TOTALE CONTI TRANSITORI</t>
  </si>
  <si>
    <t>TOTALE PASSIVO E CONTI TRANSITORI</t>
  </si>
  <si>
    <t>TOTALE CONTI D'ORDINE</t>
  </si>
  <si>
    <t>TOTALE UTILI PERDITE SU CAMBI</t>
  </si>
  <si>
    <t>TOTALE RIVALUTAZIONI E SVALUTAZIONI</t>
  </si>
  <si>
    <t>TOTALE PROVENTI E ONERI STRAORDINARI</t>
  </si>
  <si>
    <t>TOTALE IMPOSTE</t>
  </si>
  <si>
    <t>QUADRATURA CONTI</t>
  </si>
  <si>
    <t>Il file COGE si compone di 4 fogli principali: contabilità, mastri, situazione contabile e piano dei conti; altri fogli possono essere creati per le impostazioni avanzate, compreso il bilancio in formato UE.</t>
  </si>
  <si>
    <t>PRIMO FOGLIO  contabilità</t>
  </si>
  <si>
    <t>SECONDO FOGLIO  mastri subtotale</t>
  </si>
  <si>
    <t>TERZO FOGLIO  situazione contabile</t>
  </si>
  <si>
    <t>QUARTO FOGLIO  piano dei conti</t>
  </si>
  <si>
    <t>Per l’inserimento di tutti i codici dei conti e dei codici di aggancio per la stesura del bilancio vedi infra nelle impostazioni avanzate, piano dei conti completo di – codifica – natura – sezione – bilancio UE e bilancio abbreviato.</t>
  </si>
  <si>
    <t>FOGLIO BILANCIO UE ABBREVIATO</t>
  </si>
  <si>
    <t>Il foglio ”bil abbr” avrà questa struttura:</t>
  </si>
  <si>
    <t>BANCHE C/SOVVENZIONI</t>
  </si>
  <si>
    <t>CREDITI VS CLIENTI</t>
  </si>
  <si>
    <t>INTERESSI ATTIVI VS CLIENTI</t>
  </si>
  <si>
    <t>DEBITI VS FORNITORI</t>
  </si>
  <si>
    <t>BANCHE C/RIBA ALL'INCASSO</t>
  </si>
  <si>
    <t>PRELEVAMENTI EXTRAGESTIONE</t>
  </si>
  <si>
    <t>COMMISSIONI BANCARIE</t>
  </si>
  <si>
    <t>TITOLARE C/RITENUTE SUBITE</t>
  </si>
  <si>
    <t>CAMBIALI PASSIVE</t>
  </si>
  <si>
    <t>13.14</t>
  </si>
  <si>
    <t>FONDO AMM. COSTI DI IMPIANTO</t>
  </si>
  <si>
    <t>FONDO AMM. COSTI DI AMPLIAMENTO</t>
  </si>
  <si>
    <t>FONDO AMM. COSTI DI RICERCA E SVILUPPO</t>
  </si>
  <si>
    <t>FONDO AMM. COSTI DI PUBBLICITA'</t>
  </si>
  <si>
    <t>FONDO AMM. BREVETTI INDUSTRIALI</t>
  </si>
  <si>
    <t>FONDO AMM. SOFTWARE</t>
  </si>
  <si>
    <t>FONDO AMM. CONCESSIONI E LICENZE</t>
  </si>
  <si>
    <t>FONDO AMM. AVVIAMENTO</t>
  </si>
  <si>
    <t>FONDO AMM. FABBRICATI</t>
  </si>
  <si>
    <t>FONDO AMM. IMPIANTI</t>
  </si>
  <si>
    <t>FONDO AMM. MACCHINARI</t>
  </si>
  <si>
    <t>FONDO AMM. ATTREZZATURE INDUSTRIALI</t>
  </si>
  <si>
    <t>FONDO AMM. ATTREZZATURE COMMERCIALI</t>
  </si>
  <si>
    <t>FONDO AMM. MACCHINE D'UFFICIO</t>
  </si>
  <si>
    <t>FONDO AMM. ARREDAMENTO</t>
  </si>
  <si>
    <t>FONDO AMM. AUTOMEZZI</t>
  </si>
  <si>
    <t>10.18</t>
  </si>
  <si>
    <t>31.15</t>
  </si>
  <si>
    <t>18.22</t>
  </si>
  <si>
    <t>BANCA Z C/C</t>
  </si>
  <si>
    <t>10.17</t>
  </si>
  <si>
    <t>R</t>
  </si>
  <si>
    <t>INTERESSI PASSIVI VS FORNITORI</t>
  </si>
  <si>
    <t>CREDITI VS SOCI</t>
  </si>
  <si>
    <t>MUTUI ATTIVI VS TERZI</t>
  </si>
  <si>
    <t>CREDITI VS CONTROLLATE</t>
  </si>
  <si>
    <t>CREDITI VS COLLEGATE</t>
  </si>
  <si>
    <t>CREDITI VS CONTROLLANTI</t>
  </si>
  <si>
    <t>CREDITI VS ISTITUTI PREVIDENZIALI</t>
  </si>
  <si>
    <t>DEBITI VS ALTRI FINANZIATORI</t>
  </si>
  <si>
    <t>DEBITI VS CONTROLLATE</t>
  </si>
  <si>
    <t>DEBITI VS COLLEGATE</t>
  </si>
  <si>
    <t>DEBITI VS CONTROLLANTI</t>
  </si>
  <si>
    <t>DEBITI VS ISTITUTI PREVIDENZIALI</t>
  </si>
  <si>
    <t>DEBITI VS FONDI PENSIONE</t>
  </si>
  <si>
    <t>INTERESSI ATTIVI VS CONTROLLATE</t>
  </si>
  <si>
    <t>INTERESSI ATTIVI VS CONTOLLANTI</t>
  </si>
  <si>
    <t>INTERESSI PASSIVI VS CONTROLLATE</t>
  </si>
  <si>
    <t>INTERESSI PASSIVI VS COLLEGATE</t>
  </si>
  <si>
    <t>INTERESSI PASSIVI VS CONTROLLANTE</t>
  </si>
  <si>
    <t>FORNITORI IMMOB.MATERIALI C/ACCONTI</t>
  </si>
  <si>
    <t>OK</t>
  </si>
  <si>
    <t>DEBITI VS FORNITORI Totale</t>
  </si>
  <si>
    <t>FONDO AMM. COSTI DI IMPIANTO Totale</t>
  </si>
  <si>
    <t>BILANCIO DI CHIUSURA Totale</t>
  </si>
  <si>
    <r>
      <t xml:space="preserve">L’utilizzo del foglio di calcolo elettronico può simulare il funzionamento della </t>
    </r>
    <r>
      <rPr>
        <b/>
        <sz val="11"/>
        <color indexed="8"/>
        <rFont val="Calibri"/>
        <family val="2"/>
      </rPr>
      <t>CO</t>
    </r>
    <r>
      <rPr>
        <sz val="11"/>
        <color theme="1"/>
        <rFont val="Calibri"/>
        <family val="2"/>
      </rPr>
      <t xml:space="preserve">ntabilità </t>
    </r>
    <r>
      <rPr>
        <b/>
        <sz val="11"/>
        <color indexed="8"/>
        <rFont val="Calibri"/>
        <family val="2"/>
      </rPr>
      <t>GE</t>
    </r>
    <r>
      <rPr>
        <sz val="11"/>
        <color theme="1"/>
        <rFont val="Calibri"/>
        <family val="2"/>
      </rPr>
      <t>nerale (</t>
    </r>
    <r>
      <rPr>
        <b/>
        <sz val="11"/>
        <color indexed="8"/>
        <rFont val="Calibri"/>
        <family val="2"/>
      </rPr>
      <t>COGE</t>
    </r>
    <r>
      <rPr>
        <sz val="11"/>
        <color theme="1"/>
        <rFont val="Calibri"/>
        <family val="2"/>
      </rPr>
      <t>), permette di avere sicurezza dei calcoli e controllo dei bilanciamenti; il file può essere trasferito on-line ed utilizzato in una piattaforma e-learning, ad esempio MOODLE.</t>
    </r>
  </si>
  <si>
    <r>
      <t xml:space="preserve">Tutti questi aspetti negativi vengono superati con un foglio di calcolo elettronico, che contenga anche funzioni di ordinamento dati: col foglio Excel si può simulare il funzionamento della </t>
    </r>
    <r>
      <rPr>
        <b/>
        <sz val="11"/>
        <color indexed="8"/>
        <rFont val="Calibri"/>
        <family val="2"/>
      </rPr>
      <t>CO</t>
    </r>
    <r>
      <rPr>
        <sz val="11"/>
        <color theme="1"/>
        <rFont val="Calibri"/>
        <family val="2"/>
      </rPr>
      <t xml:space="preserve">ntabilità </t>
    </r>
    <r>
      <rPr>
        <b/>
        <sz val="11"/>
        <color indexed="8"/>
        <rFont val="Calibri"/>
        <family val="2"/>
      </rPr>
      <t>GE</t>
    </r>
    <r>
      <rPr>
        <sz val="11"/>
        <color theme="1"/>
        <rFont val="Calibri"/>
        <family val="2"/>
      </rPr>
      <t>nerale (</t>
    </r>
    <r>
      <rPr>
        <b/>
        <sz val="11"/>
        <color indexed="8"/>
        <rFont val="Calibri"/>
        <family val="2"/>
      </rPr>
      <t>COGE</t>
    </r>
    <r>
      <rPr>
        <sz val="11"/>
        <color theme="1"/>
        <rFont val="Calibri"/>
        <family val="2"/>
      </rPr>
      <t>) in modo agevole utilizzando le tecnologie informatiche più diffuse,   on-line,   nella  piattaforma  MOODLE  e  in e-learning.</t>
    </r>
  </si>
  <si>
    <r>
      <t xml:space="preserve">Per meglio comprendere le istruzioni è utile aprire un foglio di calcolo ed eseguire le istruzioni passo passo; la successione dei comandi viene indicata da questa freccia: </t>
    </r>
    <r>
      <rPr>
        <sz val="11"/>
        <color indexed="8"/>
        <rFont val="Wingdings"/>
        <family val="0"/>
      </rPr>
      <t>à</t>
    </r>
    <r>
      <rPr>
        <sz val="11"/>
        <color theme="1"/>
        <rFont val="Calibri"/>
        <family val="2"/>
      </rPr>
      <t>.</t>
    </r>
  </si>
  <si>
    <r>
      <t xml:space="preserve">Il foglio sarà chiamato “contabilità”  </t>
    </r>
    <r>
      <rPr>
        <sz val="11"/>
        <color indexed="8"/>
        <rFont val="Wingdings"/>
        <family val="0"/>
      </rPr>
      <t>à</t>
    </r>
    <r>
      <rPr>
        <i/>
        <sz val="11"/>
        <color indexed="8"/>
        <rFont val="Calibri"/>
        <family val="2"/>
      </rPr>
      <t xml:space="preserve">(puntare il mouse su nome Foglio1 e quindi con tasto destro scegliere di rinominare come “contabilità”) </t>
    </r>
    <r>
      <rPr>
        <sz val="11"/>
        <color theme="1"/>
        <rFont val="Calibri"/>
        <family val="2"/>
      </rPr>
      <t>e assolve alla funzione del libro GIORNALE di rilevare i fatti di gestione in Partita Doppia in ordine cronologico.</t>
    </r>
  </si>
  <si>
    <r>
      <t xml:space="preserve">Inserire nella Riga2 una formula di controllo:  </t>
    </r>
    <r>
      <rPr>
        <sz val="11"/>
        <color indexed="8"/>
        <rFont val="Wingdings"/>
        <family val="0"/>
      </rPr>
      <t>à</t>
    </r>
    <r>
      <rPr>
        <sz val="11"/>
        <color theme="1"/>
        <rFont val="Calibri"/>
        <family val="2"/>
      </rPr>
      <t>nella cella C2 scrivere “totale controllo”, nella cella D2 scrivere la formula =SE(E2=F2;"OK";"ERRORE"), nella colonna DARE totale DARE =SOMMA(E3:E126) e nella colonna AVERE totale AVERE =SOMMA(F3:F126); (l’utilizzo di 126 righe è stimato e corrisponde a circa 2 pagine formato A4 in altezza).</t>
    </r>
  </si>
  <si>
    <r>
      <t xml:space="preserve">Nella colonna di controllo  </t>
    </r>
    <r>
      <rPr>
        <sz val="11"/>
        <color indexed="8"/>
        <rFont val="Wingdings"/>
        <family val="0"/>
      </rPr>
      <t>à</t>
    </r>
    <r>
      <rPr>
        <sz val="11"/>
        <color theme="1"/>
        <rFont val="Calibri"/>
        <family val="2"/>
      </rPr>
      <t>inserire nella cella G3 la formula =G2+E3-F3 (=SALDO precedente + DARE-AVERE) per controllare che le scritture procedano in modo bilanciato; trascinare la formula in basso per il numero di righe che serviranno.</t>
    </r>
  </si>
  <si>
    <r>
      <t xml:space="preserve">Inserire le intestazioni e i piè di pagina,  </t>
    </r>
    <r>
      <rPr>
        <sz val="11"/>
        <color indexed="8"/>
        <rFont val="Wingdings"/>
        <family val="0"/>
      </rPr>
      <t>à</t>
    </r>
    <r>
      <rPr>
        <i/>
        <sz val="11"/>
        <color indexed="8"/>
        <rFont val="Calibri"/>
        <family val="2"/>
      </rPr>
      <t>scheda Visualizza &gt;Intestazioni e piè di pagina</t>
    </r>
    <r>
      <rPr>
        <sz val="11"/>
        <color theme="1"/>
        <rFont val="Calibri"/>
        <family val="2"/>
      </rPr>
      <t>, indicando in modo automatico: nome file, nome scheda, nome Alunno/a, nome classe, data e ora, numero pagina/pagine.</t>
    </r>
  </si>
  <si>
    <r>
      <t>à</t>
    </r>
    <r>
      <rPr>
        <i/>
        <sz val="11"/>
        <color indexed="8"/>
        <rFont val="Calibri"/>
        <family val="2"/>
      </rPr>
      <t>scheda File &gt;Area di stampa &gt;Impostare area di stampa</t>
    </r>
    <r>
      <rPr>
        <sz val="11"/>
        <color theme="1"/>
        <rFont val="Calibri"/>
        <family val="2"/>
      </rPr>
      <t xml:space="preserve">; lasciare fuori dall’area di stampa la colonna G “controllo”; controllare con  </t>
    </r>
    <r>
      <rPr>
        <i/>
        <sz val="11"/>
        <color indexed="8"/>
        <rFont val="Wingdings"/>
        <family val="0"/>
      </rPr>
      <t>à</t>
    </r>
    <r>
      <rPr>
        <i/>
        <sz val="11"/>
        <color indexed="8"/>
        <rFont val="Calibri"/>
        <family val="2"/>
      </rPr>
      <t>Visualizza &gt;Anteprima interruzioni di pagina</t>
    </r>
    <r>
      <rPr>
        <sz val="11"/>
        <color theme="1"/>
        <rFont val="Calibri"/>
        <family val="2"/>
      </rPr>
      <t>, le pagine che verranno stampate.</t>
    </r>
  </si>
  <si>
    <r>
      <t xml:space="preserve">Inserire la stampa della Griglia del foglio e le righe da ripetere in alto con  </t>
    </r>
    <r>
      <rPr>
        <i/>
        <sz val="11"/>
        <color indexed="8"/>
        <rFont val="Wingdings"/>
        <family val="0"/>
      </rPr>
      <t>à</t>
    </r>
    <r>
      <rPr>
        <i/>
        <sz val="11"/>
        <color indexed="8"/>
        <rFont val="Calibri"/>
        <family val="2"/>
      </rPr>
      <t>Layout di pagina (File) &gt;Imposta pagina &gt;Foglio spuntare su Griglia</t>
    </r>
    <r>
      <rPr>
        <sz val="11"/>
        <color theme="1"/>
        <rFont val="Calibri"/>
        <family val="2"/>
      </rPr>
      <t>; selezionare le righe da ripetere in alto: la Riga1 e la Riga2 ($1:$2).</t>
    </r>
  </si>
  <si>
    <r>
      <t xml:space="preserve">Tenere sempre in primo piano la Riga1 e la Riga2:  </t>
    </r>
    <r>
      <rPr>
        <i/>
        <sz val="11"/>
        <color indexed="8"/>
        <rFont val="Wingdings"/>
        <family val="0"/>
      </rPr>
      <t>à</t>
    </r>
    <r>
      <rPr>
        <i/>
        <sz val="11"/>
        <color indexed="8"/>
        <rFont val="Calibri"/>
        <family val="2"/>
      </rPr>
      <t>selezionare la Riga3 &gt;Visualizza &gt;Blocca riquadri</t>
    </r>
    <r>
      <rPr>
        <sz val="11"/>
        <color theme="1"/>
        <rFont val="Calibri"/>
        <family val="2"/>
      </rPr>
      <t>, così le prime 2 righe restano visibili mentre si scorre il foglio di lavoro.</t>
    </r>
  </si>
  <si>
    <r>
      <t xml:space="preserve">A inserimento delle scritture contabili ultimato creare un secondo foglio, puntando il mouse sul nome del foglio “contabilità” e con il comando  </t>
    </r>
    <r>
      <rPr>
        <i/>
        <sz val="11"/>
        <color indexed="8"/>
        <rFont val="Wingdings"/>
        <family val="0"/>
      </rPr>
      <t>à</t>
    </r>
    <r>
      <rPr>
        <i/>
        <sz val="11"/>
        <color indexed="8"/>
        <rFont val="Calibri"/>
        <family val="2"/>
      </rPr>
      <t>“tasto destro”  scegliere &gt;Sposta o copia &gt;Crea una copia</t>
    </r>
    <r>
      <rPr>
        <sz val="11"/>
        <color theme="1"/>
        <rFont val="Calibri"/>
        <family val="2"/>
      </rPr>
      <t>;</t>
    </r>
  </si>
  <si>
    <r>
      <t xml:space="preserve">il secondo foglio deve essere rinominato, sempre puntando il mouse sul nome e con il comando  </t>
    </r>
    <r>
      <rPr>
        <i/>
        <sz val="11"/>
        <color indexed="8"/>
        <rFont val="Wingdings"/>
        <family val="0"/>
      </rPr>
      <t>à</t>
    </r>
    <r>
      <rPr>
        <i/>
        <sz val="11"/>
        <color indexed="8"/>
        <rFont val="Calibri"/>
        <family val="2"/>
      </rPr>
      <t>“tasto destro” scegliere &gt;Rinomina</t>
    </r>
    <r>
      <rPr>
        <sz val="11"/>
        <color theme="1"/>
        <rFont val="Calibri"/>
        <family val="2"/>
      </rPr>
      <t xml:space="preserve"> come “mastri subtotale”, e assolve alla funzione del libro MASTRO di rilevare i fatti di gestione in Partita Doppia in ordine sistematico.</t>
    </r>
  </si>
  <si>
    <r>
      <t xml:space="preserve">Attenzione al formato della cella A3 che deve essere cambiato da formato Testo a formato Generale perché la formula possa funzionare, con </t>
    </r>
    <r>
      <rPr>
        <i/>
        <sz val="11"/>
        <color indexed="8"/>
        <rFont val="Wingdings"/>
        <family val="0"/>
      </rPr>
      <t>à</t>
    </r>
    <r>
      <rPr>
        <i/>
        <sz val="11"/>
        <color indexed="8"/>
        <rFont val="Calibri"/>
        <family val="2"/>
      </rPr>
      <t>Formato &gt;Formato cella &gt;Generale</t>
    </r>
    <r>
      <rPr>
        <sz val="11"/>
        <color theme="1"/>
        <rFont val="Calibri"/>
        <family val="2"/>
      </rPr>
      <t>.</t>
    </r>
  </si>
  <si>
    <r>
      <t xml:space="preserve">Selezionare l’area dalla Riga3 fino all’ultima Riga compilata e riordinare i dati, in ordine di codice oppure di conto (ordine alfabetico), con la  </t>
    </r>
    <r>
      <rPr>
        <sz val="11"/>
        <color indexed="8"/>
        <rFont val="Wingdings"/>
        <family val="0"/>
      </rPr>
      <t>à</t>
    </r>
    <r>
      <rPr>
        <i/>
        <sz val="11"/>
        <color indexed="8"/>
        <rFont val="Calibri"/>
        <family val="2"/>
      </rPr>
      <t>scheda Dati &gt;Ordina (in base alla colonna C)</t>
    </r>
    <r>
      <rPr>
        <sz val="11"/>
        <color theme="1"/>
        <rFont val="Calibri"/>
        <family val="2"/>
      </rPr>
      <t xml:space="preserve">; quindi selezionare tutta l’area dalla Riga1 all’ultima Riga compilata colonne da A a F e applicare la formula somma per SUBTOTALE  </t>
    </r>
    <r>
      <rPr>
        <i/>
        <sz val="11"/>
        <color indexed="8"/>
        <rFont val="Wingdings"/>
        <family val="0"/>
      </rPr>
      <t>à</t>
    </r>
    <r>
      <rPr>
        <i/>
        <sz val="11"/>
        <color indexed="8"/>
        <rFont val="Calibri"/>
        <family val="2"/>
      </rPr>
      <t xml:space="preserve"> scheda Dati &gt;Subtotale ad ogni cambiamento di Conto &gt;usa la funzione somma, spuntare DARE e AVERE e scegliere OK</t>
    </r>
    <r>
      <rPr>
        <sz val="11"/>
        <color theme="1"/>
        <rFont val="Calibri"/>
        <family val="2"/>
      </rPr>
      <t>; quindi rinominare la colonna G “CONTROLLO” con “SALDO”, cancellare il contenuto della colonna G e inserire alla Riga dei SUBTOTALE la formula SALDO = totale DARE - totale AVERE; copiare la formula in ogni Riga dei totali; si ottengono i mastri aggiornati.</t>
    </r>
  </si>
  <si>
    <r>
      <t xml:space="preserve">Ampliare l’area di stampa inserendo anche la colonna G SALDO, con  </t>
    </r>
    <r>
      <rPr>
        <i/>
        <sz val="11"/>
        <color indexed="8"/>
        <rFont val="Wingdings"/>
        <family val="0"/>
      </rPr>
      <t>à</t>
    </r>
    <r>
      <rPr>
        <i/>
        <sz val="11"/>
        <color indexed="8"/>
        <rFont val="Calibri"/>
        <family val="2"/>
      </rPr>
      <t>Visualizza &gt;Anteprima interruzioni di pagina</t>
    </r>
    <r>
      <rPr>
        <sz val="11"/>
        <color theme="1"/>
        <rFont val="Calibri"/>
        <family val="2"/>
      </rPr>
      <t xml:space="preserve"> e  spostare col mouse l’interruzione di pagina verticale in modo da comprendere nella stampa anche la colonna G del SALDO.</t>
    </r>
  </si>
  <si>
    <r>
      <t xml:space="preserve">Creare un terzo foglio partendo dal foglio “contabilità”, con il comando   </t>
    </r>
    <r>
      <rPr>
        <i/>
        <sz val="11"/>
        <color indexed="8"/>
        <rFont val="Wingdings"/>
        <family val="0"/>
      </rPr>
      <t>à</t>
    </r>
    <r>
      <rPr>
        <i/>
        <sz val="11"/>
        <color indexed="8"/>
        <rFont val="Calibri"/>
        <family val="2"/>
      </rPr>
      <t>tasto destro  &gt;sposta o copia &gt;crea una copia</t>
    </r>
    <r>
      <rPr>
        <sz val="11"/>
        <color theme="1"/>
        <rFont val="Calibri"/>
        <family val="2"/>
      </rPr>
      <t>; il terzo foglio sarà rinominato “situazione contabile” e assolve alla funzione della situazione dei conti in preparazione del bilancio.</t>
    </r>
  </si>
  <si>
    <r>
      <t xml:space="preserve">Eliminare le colonne A Data e D Descrizione con </t>
    </r>
    <r>
      <rPr>
        <i/>
        <sz val="11"/>
        <color indexed="8"/>
        <rFont val="Wingdings"/>
        <family val="0"/>
      </rPr>
      <t>à</t>
    </r>
    <r>
      <rPr>
        <i/>
        <sz val="11"/>
        <color indexed="8"/>
        <rFont val="Calibri"/>
        <family val="2"/>
      </rPr>
      <t>tasto destro &gt;elimina colonna</t>
    </r>
    <r>
      <rPr>
        <sz val="11"/>
        <color theme="1"/>
        <rFont val="Calibri"/>
        <family val="2"/>
      </rPr>
      <t>, inserire nella colonna codice e conto il piano dei conti utilizzato; eventualmente copiare le colonne A e B del foglio “piano conti” e incollare sulle colonne A e B del foglio “situazione contabile”, vedi infra; rinominare la cella “CONTROLLO” in “SALDO”;</t>
    </r>
  </si>
  <si>
    <r>
      <t xml:space="preserve">partendo dalla Riga2 nelle colonne DARE e AVERE  </t>
    </r>
    <r>
      <rPr>
        <sz val="11"/>
        <color indexed="8"/>
        <rFont val="Wingdings"/>
        <family val="0"/>
      </rPr>
      <t>à</t>
    </r>
    <r>
      <rPr>
        <sz val="11"/>
        <color theme="1"/>
        <rFont val="Calibri"/>
        <family val="2"/>
      </rPr>
      <t>inserire la formula SOMMA.SE, rispettando l’ordine delle righe: per la cella D2 del DARE il criterio da scegliere è la colonna C del foglio “contabilità”, l’intervallo da scegliere è la cella B2 del foglio “situazione contabile”, intervallo somma è la colonna DARE del foglio “contabilità”; analogamente per la cella E2 dell’AVERE; il risultato è: DARE= SOMMA.SE(contabilità!C:C;B2;contabilità!E:E) e AVERE= SOMMA.SE(contabilità!C:C;B2;contabilità!F:F); nella colonna del SALDO DALLA Riga2 inserire la formula SALDO = DARE-AVERE; trascinare le formule delle colonne da D a F in basso.</t>
    </r>
  </si>
  <si>
    <r>
      <t xml:space="preserve">Si possono raggruppare le colonne DARE e AVERE e mostrare solo la colonna SALDO: selezionare le colonne DARE  e AVERE e scegliere  </t>
    </r>
    <r>
      <rPr>
        <i/>
        <sz val="11"/>
        <color indexed="8"/>
        <rFont val="Wingdings"/>
        <family val="0"/>
      </rPr>
      <t>à</t>
    </r>
    <r>
      <rPr>
        <i/>
        <sz val="11"/>
        <color indexed="8"/>
        <rFont val="Calibri"/>
        <family val="2"/>
      </rPr>
      <t>scheda Dati &gt;Struttura &gt;Raggruppa &gt;Colonne</t>
    </r>
    <r>
      <rPr>
        <sz val="11"/>
        <color theme="1"/>
        <rFont val="Calibri"/>
        <family val="2"/>
      </rPr>
      <t xml:space="preserve">; quindi  </t>
    </r>
    <r>
      <rPr>
        <i/>
        <sz val="11"/>
        <color indexed="8"/>
        <rFont val="Wingdings"/>
        <family val="0"/>
      </rPr>
      <t>à</t>
    </r>
    <r>
      <rPr>
        <i/>
        <sz val="11"/>
        <color indexed="8"/>
        <rFont val="Calibri"/>
        <family val="2"/>
      </rPr>
      <t xml:space="preserve">cliccare sul tasto </t>
    </r>
    <r>
      <rPr>
        <sz val="11"/>
        <color theme="1"/>
        <rFont val="Calibri"/>
        <family val="2"/>
      </rPr>
      <t xml:space="preserve"> </t>
    </r>
    <r>
      <rPr>
        <b/>
        <sz val="11"/>
        <color indexed="8"/>
        <rFont val="Calibri"/>
        <family val="2"/>
      </rPr>
      <t>–</t>
    </r>
    <r>
      <rPr>
        <b/>
        <sz val="12"/>
        <color indexed="8"/>
        <rFont val="Calibri"/>
        <family val="2"/>
      </rPr>
      <t xml:space="preserve"> </t>
    </r>
    <r>
      <rPr>
        <i/>
        <sz val="11"/>
        <color indexed="8"/>
        <rFont val="Calibri"/>
        <family val="2"/>
      </rPr>
      <t xml:space="preserve"> </t>
    </r>
    <r>
      <rPr>
        <sz val="11"/>
        <color theme="1"/>
        <rFont val="Calibri"/>
        <family val="2"/>
      </rPr>
      <t>sopra le colonne; per separare le colonne</t>
    </r>
    <r>
      <rPr>
        <i/>
        <sz val="11"/>
        <color indexed="8"/>
        <rFont val="Calibri"/>
        <family val="2"/>
      </rPr>
      <t xml:space="preserve">  </t>
    </r>
    <r>
      <rPr>
        <i/>
        <sz val="11"/>
        <color indexed="8"/>
        <rFont val="Wingdings"/>
        <family val="0"/>
      </rPr>
      <t>à</t>
    </r>
    <r>
      <rPr>
        <i/>
        <sz val="11"/>
        <color indexed="8"/>
        <rFont val="Calibri"/>
        <family val="2"/>
      </rPr>
      <t xml:space="preserve">cliccare sul tasto </t>
    </r>
    <r>
      <rPr>
        <sz val="11"/>
        <color theme="1"/>
        <rFont val="Calibri"/>
        <family val="2"/>
      </rPr>
      <t xml:space="preserve"> </t>
    </r>
    <r>
      <rPr>
        <b/>
        <sz val="11"/>
        <color indexed="8"/>
        <rFont val="Calibri"/>
        <family val="2"/>
      </rPr>
      <t>+</t>
    </r>
    <r>
      <rPr>
        <b/>
        <sz val="12"/>
        <color indexed="8"/>
        <rFont val="Calibri"/>
        <family val="2"/>
      </rPr>
      <t xml:space="preserve"> </t>
    </r>
    <r>
      <rPr>
        <i/>
        <sz val="11"/>
        <color indexed="8"/>
        <rFont val="Calibri"/>
        <family val="2"/>
      </rPr>
      <t xml:space="preserve"> </t>
    </r>
    <r>
      <rPr>
        <sz val="11"/>
        <color theme="1"/>
        <rFont val="Calibri"/>
        <family val="2"/>
      </rPr>
      <t>sopra le colonne.</t>
    </r>
  </si>
  <si>
    <r>
      <t xml:space="preserve">Creare un quarto foglio “piano dei conti”, eventualmente partendo dal foglio “contabilità” e con il comando  </t>
    </r>
    <r>
      <rPr>
        <i/>
        <sz val="11"/>
        <color indexed="8"/>
        <rFont val="Wingdings"/>
        <family val="0"/>
      </rPr>
      <t>à</t>
    </r>
    <r>
      <rPr>
        <i/>
        <sz val="11"/>
        <color indexed="8"/>
        <rFont val="Calibri"/>
        <family val="2"/>
      </rPr>
      <t>“tasto destro”  scegliere &gt;Sposta o copia &gt;Crea una copia</t>
    </r>
    <r>
      <rPr>
        <sz val="11"/>
        <color theme="1"/>
        <rFont val="Calibri"/>
        <family val="2"/>
      </rPr>
      <t xml:space="preserve"> e rinominare il foglio come “piano dei conti”, cancellare le colonne che non servono, e inserire tutto il piano dei conti che si utilizzerà;</t>
    </r>
  </si>
  <si>
    <r>
      <t xml:space="preserve">nel foglio “piano dei conti” selezionare la colonna CONTO; nella   </t>
    </r>
    <r>
      <rPr>
        <i/>
        <sz val="11"/>
        <color indexed="8"/>
        <rFont val="Wingdings"/>
        <family val="0"/>
      </rPr>
      <t>à</t>
    </r>
    <r>
      <rPr>
        <i/>
        <sz val="11"/>
        <color indexed="8"/>
        <rFont val="Calibri"/>
        <family val="2"/>
      </rPr>
      <t>scheda Formule scegliere &gt;“Definisci nome”</t>
    </r>
    <r>
      <rPr>
        <sz val="11"/>
        <color theme="1"/>
        <rFont val="Calibri"/>
        <family val="2"/>
      </rPr>
      <t xml:space="preserve"> e fissare il nome dell’area scelta come “CONTO”, oppure, per le versioni di Excel meno recenti, nella casella nome (in alto sotto la barra dei comandi) inserisci “CONTO” e quindi  </t>
    </r>
    <r>
      <rPr>
        <sz val="11"/>
        <color indexed="8"/>
        <rFont val="Wingdings"/>
        <family val="0"/>
      </rPr>
      <t>à</t>
    </r>
    <r>
      <rPr>
        <sz val="11"/>
        <color theme="1"/>
        <rFont val="Calibri"/>
        <family val="2"/>
      </rPr>
      <t>Invio.</t>
    </r>
  </si>
  <si>
    <r>
      <t>Tornare al foglio “contabilità”, selezionare la colonna “CONTO” e scegliere la</t>
    </r>
    <r>
      <rPr>
        <i/>
        <sz val="11"/>
        <color indexed="8"/>
        <rFont val="Calibri"/>
        <family val="2"/>
      </rPr>
      <t xml:space="preserve"> </t>
    </r>
    <r>
      <rPr>
        <i/>
        <sz val="11"/>
        <color indexed="8"/>
        <rFont val="Wingdings"/>
        <family val="0"/>
      </rPr>
      <t>à</t>
    </r>
    <r>
      <rPr>
        <i/>
        <sz val="11"/>
        <color indexed="8"/>
        <rFont val="Calibri"/>
        <family val="2"/>
      </rPr>
      <t xml:space="preserve"> scheda  Dati &gt;Convalida dati &gt;Consenti da Elenco e impostare &gt;Origine =CONTO</t>
    </r>
    <r>
      <rPr>
        <sz val="11"/>
        <color theme="1"/>
        <rFont val="Calibri"/>
        <family val="2"/>
      </rPr>
      <t>; a questo punto nel foglio contabilità si potrà inserire solo un conto compreso nel piano dei conti e definito come elenco di nome CONTO.</t>
    </r>
  </si>
  <si>
    <r>
      <t xml:space="preserve">Per evitare che nel foglio “situazione contabile” ci siano molti conti non movimentati, in alternativa all’inserimento di tutto il piano dei conti, dal foglio “contabilità” copiare la colonna C CONTO e incollare nella colonna B del foglio “situazione contabile”; quindi ordinare i conti di colonna B con  </t>
    </r>
    <r>
      <rPr>
        <i/>
        <sz val="11"/>
        <color indexed="8"/>
        <rFont val="Wingdings"/>
        <family val="0"/>
      </rPr>
      <t>à</t>
    </r>
    <r>
      <rPr>
        <i/>
        <sz val="11"/>
        <color indexed="8"/>
        <rFont val="Calibri"/>
        <family val="2"/>
      </rPr>
      <t>Dati &gt;Ordina  in  base alla colonna B</t>
    </r>
    <r>
      <rPr>
        <sz val="11"/>
        <color theme="1"/>
        <rFont val="Calibri"/>
        <family val="2"/>
      </rPr>
      <t>;</t>
    </r>
  </si>
  <si>
    <r>
      <t xml:space="preserve">quindi filtrare i dati in modo da avere una copia univoca dei conti con  </t>
    </r>
    <r>
      <rPr>
        <i/>
        <sz val="11"/>
        <color indexed="8"/>
        <rFont val="Wingdings"/>
        <family val="0"/>
      </rPr>
      <t>à</t>
    </r>
    <r>
      <rPr>
        <i/>
        <sz val="11"/>
        <color indexed="8"/>
        <rFont val="Calibri"/>
        <family val="2"/>
      </rPr>
      <t>Dati &gt;Filtro speciale (Avanzate) e scegliere &gt;“Copia univoca dei record”</t>
    </r>
    <r>
      <rPr>
        <sz val="11"/>
        <color theme="1"/>
        <rFont val="Calibri"/>
        <family val="2"/>
      </rPr>
      <t>, e quindi cancellare le righe in eccesso: si ottiene l’elenco univoco dei conti utilizzati e contemporaneamente la somma del DARE e dell’AVERE di ogni conto con il saldo relativo, cioè la situazione contabile aggiornata.</t>
    </r>
  </si>
  <si>
    <r>
      <t xml:space="preserve">Creare un foglio “bil abbr” dopo il foglio “situazione contabile”, inserire le intestazioni e i piè di pagina, </t>
    </r>
    <r>
      <rPr>
        <sz val="11"/>
        <color indexed="8"/>
        <rFont val="Wingdings"/>
        <family val="0"/>
      </rPr>
      <t>à</t>
    </r>
    <r>
      <rPr>
        <i/>
        <sz val="11"/>
        <color indexed="8"/>
        <rFont val="Calibri"/>
        <family val="2"/>
      </rPr>
      <t>scheda Visualizza &gt;Intestazioni e piè di pagina</t>
    </r>
    <r>
      <rPr>
        <sz val="11"/>
        <color theme="1"/>
        <rFont val="Calibri"/>
        <family val="2"/>
      </rPr>
      <t>, indicando in modo automatico: nome file, nome scheda, nome Alunno/a, nome classe, data e ora, numero pagina/pagine.</t>
    </r>
  </si>
  <si>
    <r>
      <t xml:space="preserve">dal foglio “contabilità” selezionare le scritture dalla prima riga e prima colonna  fino all’ultima riga e  colonna F; scegliere la </t>
    </r>
    <r>
      <rPr>
        <i/>
        <sz val="11"/>
        <color indexed="8"/>
        <rFont val="Calibri"/>
        <family val="2"/>
      </rPr>
      <t xml:space="preserve"> </t>
    </r>
    <r>
      <rPr>
        <i/>
        <sz val="11"/>
        <color indexed="8"/>
        <rFont val="Wingdings"/>
        <family val="0"/>
      </rPr>
      <t>à</t>
    </r>
    <r>
      <rPr>
        <i/>
        <sz val="11"/>
        <color indexed="8"/>
        <rFont val="Calibri"/>
        <family val="2"/>
      </rPr>
      <t>scheda Inserisci &gt;Inserisci tabella pivot  in nuovo foglio di lavoro</t>
    </r>
    <r>
      <rPr>
        <sz val="11"/>
        <color theme="1"/>
        <rFont val="Calibri"/>
        <family val="2"/>
      </rPr>
      <t xml:space="preserve">, oppure, per le versioni meno recenti di Excel, da  </t>
    </r>
    <r>
      <rPr>
        <i/>
        <sz val="11"/>
        <color indexed="8"/>
        <rFont val="Wingdings"/>
        <family val="0"/>
      </rPr>
      <t>à</t>
    </r>
    <r>
      <rPr>
        <i/>
        <sz val="11"/>
        <color indexed="8"/>
        <rFont val="Calibri"/>
        <family val="2"/>
      </rPr>
      <t>Dati &gt;Rapporto tabella pivot &gt;In nuovo foglio di lavoro</t>
    </r>
    <r>
      <rPr>
        <sz val="11"/>
        <color theme="1"/>
        <rFont val="Calibri"/>
        <family val="2"/>
      </rPr>
      <t>; nominare il foglio come “mastri pivot”:</t>
    </r>
  </si>
  <si>
    <r>
      <t xml:space="preserve">in etichetta Colonna inserire SOMMA VALORI, in etichetta di Riga inserire CONTO DATA DESCRIZIONE, in Somma Valori inserire DARE AVERE; per le versioni meno recenti di Excel dopo aver completato la tabella pivot risulteranno i dati per riga quindi cliccare sulla cella con etichetta Dati e scegliere  </t>
    </r>
    <r>
      <rPr>
        <sz val="11"/>
        <color indexed="8"/>
        <rFont val="Wingdings"/>
        <family val="0"/>
      </rPr>
      <t>à</t>
    </r>
    <r>
      <rPr>
        <i/>
        <sz val="11"/>
        <color indexed="8"/>
        <rFont val="Calibri"/>
        <family val="2"/>
      </rPr>
      <t>Tabella pivot &gt;Ordine &gt;Sposta nella colonna</t>
    </r>
    <r>
      <rPr>
        <sz val="11"/>
        <color theme="1"/>
        <rFont val="Calibri"/>
        <family val="2"/>
      </rPr>
      <t>;</t>
    </r>
  </si>
  <si>
    <r>
      <t xml:space="preserve">Qualora vengano inserite altre scritture nel foglio “contabilità” occorrerà aggiornare il foglio “mastri”: da </t>
    </r>
    <r>
      <rPr>
        <sz val="11"/>
        <color indexed="8"/>
        <rFont val="Wingdings"/>
        <family val="0"/>
      </rPr>
      <t>à</t>
    </r>
    <r>
      <rPr>
        <i/>
        <sz val="11"/>
        <color indexed="8"/>
        <rFont val="Calibri"/>
        <family val="2"/>
      </rPr>
      <t>Strumenti tabella pivot &gt;Opzioni &gt;Aggiorna</t>
    </r>
    <r>
      <rPr>
        <sz val="11"/>
        <color theme="1"/>
        <rFont val="Calibri"/>
        <family val="2"/>
      </rPr>
      <t>.</t>
    </r>
  </si>
  <si>
    <t>VEDI FOGLIO EXCEL</t>
  </si>
  <si>
    <t>FOGLIO PIANO DEI CONTI COMPLETO DI - CODIFICA – NATURA –SEZIONE - BILANCIO UE – BIL ABBR</t>
  </si>
  <si>
    <t>FOGLIO SITUAZIONE CONTABILE COMPLETO DI - CODIFICA – NATURA –SEZIONE - BILANCIO UE – BIL ABBR</t>
  </si>
  <si>
    <r>
      <t xml:space="preserve">In alternativa collegare il foglio “mastri subtotale” al foglio “contabilità” con la formula  </t>
    </r>
    <r>
      <rPr>
        <sz val="11"/>
        <color indexed="8"/>
        <rFont val="Wingdings"/>
        <family val="0"/>
      </rPr>
      <t>à</t>
    </r>
    <r>
      <rPr>
        <sz val="11"/>
        <color theme="1"/>
        <rFont val="Calibri"/>
        <family val="2"/>
      </rPr>
      <t>cella foglio mastri A3 = cella foglio contabilità A3 (=contabilità!A3) premere Invio, trascinare la formula dalla colonna A alla colonna F.</t>
    </r>
  </si>
  <si>
    <r>
      <t xml:space="preserve">In alternativa collegare il foglio “situazione contabile” al foglio “piano dei conti” con la formula  </t>
    </r>
    <r>
      <rPr>
        <i/>
        <sz val="11"/>
        <color indexed="8"/>
        <rFont val="Wingdings"/>
        <family val="0"/>
      </rPr>
      <t>à</t>
    </r>
    <r>
      <rPr>
        <i/>
        <sz val="11"/>
        <color indexed="8"/>
        <rFont val="Calibri"/>
        <family val="2"/>
      </rPr>
      <t>cella foglio situazione contabile A3 = cella foglio piano dei conti A3 (='piano conti'!A3) premere &gt;Invio</t>
    </r>
    <r>
      <rPr>
        <sz val="11"/>
        <color theme="1"/>
        <rFont val="Calibri"/>
        <family val="2"/>
      </rPr>
      <t xml:space="preserve">, trascinare la formula dalla colonna A alla colonna B; in modo analogo dalla colonna F alla colonna J: con la formula  </t>
    </r>
    <r>
      <rPr>
        <i/>
        <sz val="11"/>
        <color indexed="8"/>
        <rFont val="Wingdings"/>
        <family val="0"/>
      </rPr>
      <t>à</t>
    </r>
    <r>
      <rPr>
        <i/>
        <sz val="11"/>
        <color indexed="8"/>
        <rFont val="Calibri"/>
        <family val="2"/>
      </rPr>
      <t>cella foglio situazione contabile F3 = cella foglio piano dei conti F3 (='piano conti'!F3) premere &gt;Invio</t>
    </r>
    <r>
      <rPr>
        <sz val="11"/>
        <color theme="1"/>
        <rFont val="Calibri"/>
        <family val="2"/>
      </rPr>
      <t>, trascinare la formula dalla colonna F alla colonna I; analogamente per le intestazioni delle colonne da cella F1 a cella I1; la procedura va rifatta ad ogni modifica del piano dei conti.</t>
    </r>
  </si>
  <si>
    <r>
      <t xml:space="preserve">Attenzione al formato della cella A3 che deve essere cambiato da formato Testo a formato Generale perché la formula possa funzionare, con </t>
    </r>
    <r>
      <rPr>
        <i/>
        <sz val="11"/>
        <color indexed="8"/>
        <rFont val="Wingdings"/>
        <family val="0"/>
      </rPr>
      <t>à</t>
    </r>
    <r>
      <rPr>
        <i/>
        <sz val="11"/>
        <color indexed="8"/>
        <rFont val="Calibri"/>
        <family val="2"/>
      </rPr>
      <t>Formato &gt;Formato cella &gt;Generale</t>
    </r>
    <r>
      <rPr>
        <sz val="11"/>
        <color theme="1"/>
        <rFont val="Calibri"/>
        <family val="2"/>
      </rPr>
      <t>.</t>
    </r>
  </si>
  <si>
    <r>
      <t xml:space="preserve">Collegare il foglio “mastri subtotale” al foglio “contabilità” con il comando  </t>
    </r>
    <r>
      <rPr>
        <i/>
        <sz val="11"/>
        <color indexed="8"/>
        <rFont val="Wingdings"/>
        <family val="0"/>
      </rPr>
      <t>à</t>
    </r>
    <r>
      <rPr>
        <i/>
        <sz val="11"/>
        <color indexed="8"/>
        <rFont val="Calibri"/>
        <family val="2"/>
      </rPr>
      <t>Copia &gt;Incolla &gt;Incolla collegamento:</t>
    </r>
    <r>
      <rPr>
        <sz val="11"/>
        <color theme="1"/>
        <rFont val="Calibri"/>
        <family val="2"/>
      </rPr>
      <t xml:space="preserve"> dal foglio “contabilità” copiare le scritture dalla Riga 3 colonne da A a F fino all’ultima riga prevista (almeno126 righe, che corrispondono a 2 pagine A4) e quindi passare al foglio “mastri subtotali” e alla cella A3 eseguire  </t>
    </r>
    <r>
      <rPr>
        <sz val="11"/>
        <color indexed="8"/>
        <rFont val="Wingdings"/>
        <family val="0"/>
      </rPr>
      <t>à</t>
    </r>
    <r>
      <rPr>
        <i/>
        <sz val="11"/>
        <color indexed="8"/>
        <rFont val="Calibri"/>
        <family val="2"/>
      </rPr>
      <t xml:space="preserve">Incolla &gt;Incolla collegamento </t>
    </r>
    <r>
      <rPr>
        <sz val="11"/>
        <color theme="1"/>
        <rFont val="Calibri"/>
        <family val="2"/>
      </rPr>
      <t>e quindi subito</t>
    </r>
    <r>
      <rPr>
        <i/>
        <sz val="11"/>
        <color indexed="8"/>
        <rFont val="Calibri"/>
        <family val="2"/>
      </rPr>
      <t xml:space="preserve">  </t>
    </r>
    <r>
      <rPr>
        <i/>
        <sz val="11"/>
        <color indexed="8"/>
        <rFont val="Wingdings"/>
        <family val="0"/>
      </rPr>
      <t>à</t>
    </r>
    <r>
      <rPr>
        <i/>
        <sz val="11"/>
        <color indexed="8"/>
        <rFont val="Calibri"/>
        <family val="2"/>
      </rPr>
      <t>Incolla &gt;Incolla speciale &gt;Formati.</t>
    </r>
  </si>
  <si>
    <r>
      <t xml:space="preserve">Qualora vengano inserite altre scritture nel foglio “contabilità” occorrerà aggiornare il foglio “mastri”: selezionare tutto il foglio “mastri subtotale” scegliere  </t>
    </r>
    <r>
      <rPr>
        <i/>
        <sz val="11"/>
        <color indexed="8"/>
        <rFont val="Wingdings"/>
        <family val="0"/>
      </rPr>
      <t>à</t>
    </r>
    <r>
      <rPr>
        <i/>
        <sz val="11"/>
        <color indexed="8"/>
        <rFont val="Calibri"/>
        <family val="2"/>
      </rPr>
      <t>scheda Dati &gt;Subtotale &gt;scegliere Rimuovi tutti</t>
    </r>
    <r>
      <rPr>
        <sz val="11"/>
        <color theme="1"/>
        <rFont val="Calibri"/>
        <family val="2"/>
      </rPr>
      <t xml:space="preserve">; per aggiornare il foglio controllare che tutte le righe di contabilità siano trasferite nel foglio “mastri subtotale”, eventualmente ripetere la procedura, dal foglio “contabilità” copiare le scritture dalla Riga 3 colonne da A a F fino all’ultima riga compilata e quindi passare al foglio “mastri subtotali” e alla cella A3 eseguire  </t>
    </r>
    <r>
      <rPr>
        <sz val="11"/>
        <color indexed="8"/>
        <rFont val="Wingdings"/>
        <family val="0"/>
      </rPr>
      <t>à</t>
    </r>
    <r>
      <rPr>
        <i/>
        <sz val="11"/>
        <color indexed="8"/>
        <rFont val="Calibri"/>
        <family val="2"/>
      </rPr>
      <t xml:space="preserve">Incolla &gt;Incolla collegamento e quindi  </t>
    </r>
    <r>
      <rPr>
        <i/>
        <sz val="11"/>
        <color indexed="8"/>
        <rFont val="Wingdings"/>
        <family val="0"/>
      </rPr>
      <t>à</t>
    </r>
    <r>
      <rPr>
        <i/>
        <sz val="11"/>
        <color indexed="8"/>
        <rFont val="Calibri"/>
        <family val="2"/>
      </rPr>
      <t xml:space="preserve">Incolla &gt;Incolla speciale &gt;Formati; </t>
    </r>
    <r>
      <rPr>
        <sz val="11"/>
        <color theme="1"/>
        <rFont val="Calibri"/>
        <family val="2"/>
      </rPr>
      <t xml:space="preserve">ripetere la procedura di  </t>
    </r>
    <r>
      <rPr>
        <i/>
        <sz val="11"/>
        <color indexed="8"/>
        <rFont val="Wingdings"/>
        <family val="0"/>
      </rPr>
      <t>à</t>
    </r>
    <r>
      <rPr>
        <i/>
        <sz val="11"/>
        <color indexed="8"/>
        <rFont val="Calibri"/>
        <family val="2"/>
      </rPr>
      <t>Dati &gt;Ordina e &gt;Subtotale</t>
    </r>
    <r>
      <rPr>
        <sz val="11"/>
        <color theme="1"/>
        <rFont val="Calibri"/>
        <family val="2"/>
      </rPr>
      <t>, vista supra, cancellare il contenuto della colonna G e inserire alla Riga dei SUBTOTALE la formula SALDO = totale DARE - totale AVERE; copiare la formula in ogni Riga dei totali.</t>
    </r>
  </si>
  <si>
    <r>
      <t xml:space="preserve">Collegare il foglio “situazione contabile” al foglio “piano dei conti”, per le colonne AB FGHI con il comando  </t>
    </r>
    <r>
      <rPr>
        <i/>
        <sz val="11"/>
        <color indexed="8"/>
        <rFont val="Wingdings"/>
        <family val="0"/>
      </rPr>
      <t>à</t>
    </r>
    <r>
      <rPr>
        <i/>
        <sz val="11"/>
        <color indexed="8"/>
        <rFont val="Calibri"/>
        <family val="2"/>
      </rPr>
      <t>Copia &gt;Incolla &gt;Incolla collegamento:</t>
    </r>
    <r>
      <rPr>
        <sz val="11"/>
        <color theme="1"/>
        <rFont val="Calibri"/>
        <family val="2"/>
      </rPr>
      <t xml:space="preserve"> dal foglio “piano dei conti” copiare dalla Riga 3 colonne da A e B fino all’ultima riga prevista per il piano dei conti e quindi passare al foglio “situazione contabile” e alla cella A3 eseguire  </t>
    </r>
    <r>
      <rPr>
        <sz val="11"/>
        <color indexed="8"/>
        <rFont val="Wingdings"/>
        <family val="0"/>
      </rPr>
      <t>à</t>
    </r>
    <r>
      <rPr>
        <i/>
        <sz val="11"/>
        <color indexed="8"/>
        <rFont val="Calibri"/>
        <family val="2"/>
      </rPr>
      <t xml:space="preserve">Incolla &gt;Incolla collegamento </t>
    </r>
    <r>
      <rPr>
        <sz val="11"/>
        <color theme="1"/>
        <rFont val="Calibri"/>
        <family val="2"/>
      </rPr>
      <t>e quindi analogamente</t>
    </r>
    <r>
      <rPr>
        <i/>
        <sz val="11"/>
        <color indexed="8"/>
        <rFont val="Calibri"/>
        <family val="2"/>
      </rPr>
      <t xml:space="preserve"> </t>
    </r>
    <r>
      <rPr>
        <sz val="11"/>
        <color theme="1"/>
        <rFont val="Calibri"/>
        <family val="2"/>
      </rPr>
      <t xml:space="preserve">dal foglio “piano dei conti” copiare dalla Riga 3 colonne da C a F fino all’ultima riga prevista per il piano dei conti e quindi passare al foglio “situazione contabile” e alla cella F3 eseguire  </t>
    </r>
    <r>
      <rPr>
        <sz val="11"/>
        <color indexed="8"/>
        <rFont val="Wingdings"/>
        <family val="0"/>
      </rPr>
      <t>à</t>
    </r>
    <r>
      <rPr>
        <i/>
        <sz val="11"/>
        <color indexed="8"/>
        <rFont val="Calibri"/>
        <family val="2"/>
      </rPr>
      <t>Incolla &gt;Incolla collegamento.</t>
    </r>
  </si>
  <si>
    <t>FOGLIO BILANCIO UE ORDINARIO</t>
  </si>
  <si>
    <t>Analogamente al foglio “bil abbr” si potrà inserire un foglio “bilancio UE” per il bilancio UE ordinario utilizzando i codici di aggancio previsti nel piano dei conti alla colonna BILANCIO UE.</t>
  </si>
  <si>
    <t>Il foglio ”bilancio UE” avrà questa struttura:</t>
  </si>
  <si>
    <r>
      <t xml:space="preserve">UTILE </t>
    </r>
    <r>
      <rPr>
        <sz val="11"/>
        <color indexed="10"/>
        <rFont val="Calibri"/>
        <family val="2"/>
      </rPr>
      <t xml:space="preserve">(PERDITA) </t>
    </r>
  </si>
  <si>
    <t>FONDO AMM. IMBALLAGGI DUREVOLI</t>
  </si>
  <si>
    <t>MUTUI PASSIVI</t>
  </si>
  <si>
    <t>CANONI LEASING</t>
  </si>
  <si>
    <t>39.31</t>
  </si>
  <si>
    <t>INSUSSISTENZE PASSIVE ORDINARIE</t>
  </si>
  <si>
    <t>AMMORTAMENTO IMPIANTI</t>
  </si>
  <si>
    <t>AMMORTAMENTO AUTOMEZZI</t>
  </si>
  <si>
    <t>AMMORTAMENTO MACCHINARI</t>
  </si>
  <si>
    <t>35.09</t>
  </si>
  <si>
    <t>00.10</t>
  </si>
  <si>
    <t>RISERVA VOLONTARIA</t>
  </si>
  <si>
    <t>SOCI C/RITENUTE SUBITE</t>
  </si>
  <si>
    <t>00.11</t>
  </si>
  <si>
    <t>00.12</t>
  </si>
  <si>
    <t>00.13</t>
  </si>
  <si>
    <t>SOCIO ... C/APPORTI</t>
  </si>
  <si>
    <t>SOCIO … C/CONFERIMENTI</t>
  </si>
  <si>
    <t>SOCIO ... C/REINTEGRO</t>
  </si>
  <si>
    <t>SOCIO ... C/PRELEVAMENTI</t>
  </si>
  <si>
    <t>10.16</t>
  </si>
  <si>
    <t>10.28</t>
  </si>
  <si>
    <t>10.29</t>
  </si>
  <si>
    <t>15.49</t>
  </si>
  <si>
    <t>15.31</t>
  </si>
  <si>
    <t>SOCIO … C/UTILI</t>
  </si>
  <si>
    <t>SOCIO … C/RIMBORSI</t>
  </si>
  <si>
    <t>SOCIO … C/LIQUIDAZIONE</t>
  </si>
  <si>
    <t>RISULTATO</t>
  </si>
  <si>
    <t>TOTALE CONTI DI RISULTATO</t>
  </si>
  <si>
    <t>ACCANTONAMENTO IMPOSTE IN CONTENZIOSO</t>
  </si>
  <si>
    <t>38.03</t>
  </si>
  <si>
    <t>FORNITORI C/IMPEGNI</t>
  </si>
  <si>
    <t>CLIENTI C/IMPEGNI</t>
  </si>
  <si>
    <t>DEPOSITARI NOSTRI BENI</t>
  </si>
  <si>
    <t>NOSTRI BENI PRESSO TERZI</t>
  </si>
  <si>
    <t>19.05</t>
  </si>
  <si>
    <t>19.06</t>
  </si>
  <si>
    <t>INTERESSI ATTIVI VS COLLEGATE</t>
  </si>
  <si>
    <t>BILANCIO UE</t>
  </si>
  <si>
    <t>BIL ABBR</t>
  </si>
  <si>
    <r>
      <t xml:space="preserve">Nel foglio “piano dei conti” prima della colonna NOTE inserire quattro colonne con </t>
    </r>
    <r>
      <rPr>
        <i/>
        <sz val="11"/>
        <color indexed="8"/>
        <rFont val="Wingdings"/>
        <family val="0"/>
      </rPr>
      <t>à</t>
    </r>
    <r>
      <rPr>
        <i/>
        <sz val="11"/>
        <color indexed="8"/>
        <rFont val="Calibri"/>
        <family val="2"/>
      </rPr>
      <t>Inserisci &gt;Inserisci colonne;</t>
    </r>
    <r>
      <rPr>
        <sz val="11"/>
        <color theme="1"/>
        <rFont val="Calibri"/>
        <family val="2"/>
      </rPr>
      <t xml:space="preserve"> le colonne sono intestate con NATURA SEZIONE BILANCIO UE BIL ABBR  e dopo la colonna NOTE inserire un’altra colonna COD.; nella colonna NATURA indicare se il conto è Patrimoniale (P) oppure Economico (E), nella colonna SEZIONE indicare se il conto è riepilogato nella sezione attività (ATTIVITA), passività (PASSIVITA), costi (COSTI) o ricavi (RICAVI), nella colonna BILANCIO UE indicare la collocazione del conto nella riga del Bilancio in formato UE ordinario seguendo la numerazione prevista dalla normativa, ad esempio Banca c/c attivi collocazione  SPA CIV 1, nella colonna BIL ABBR indicare la collocazione del conto nella riga del Bilancio in formato UE abbreviato seguendo la numerazione prevista dalla normativa, ad esempio Banca c/c attivi collocazione  SPA CIV; </t>
    </r>
  </si>
  <si>
    <t>Utilizzare la formula CERCA.VERT</t>
  </si>
  <si>
    <t>Analogamente potrà essere inserito il codice del conto nella colonna B ed in automatico ottenere l’inserimento della denominazione del conto nella colonna C, secondo le esigenze dell’esercitazione somministrata allo studente.</t>
  </si>
  <si>
    <t>Ripetere la formula in tutte le celle degli importi di bilancio</t>
  </si>
  <si>
    <t>QUADRATURA CON BILANCIO ORDINARIO</t>
  </si>
  <si>
    <t xml:space="preserve">    23) Utile (perdita) dell'esercizio</t>
  </si>
  <si>
    <t xml:space="preserve">    22) Imposte sul reddito di es., correnti, differite e anticipate</t>
  </si>
  <si>
    <t xml:space="preserve">        RISULTATO PRIMA DELLE IMPOSTE</t>
  </si>
  <si>
    <t xml:space="preserve">    Totale PROVENTI E ONERI STRAORDINARI</t>
  </si>
  <si>
    <t>totale oneri straordinari 21)</t>
  </si>
  <si>
    <t>ARROTONDAMENTO</t>
  </si>
  <si>
    <t xml:space="preserve">        d) arrotondamenti euro</t>
  </si>
  <si>
    <t xml:space="preserve">        c) altri oneri straordinari</t>
  </si>
  <si>
    <t xml:space="preserve">        b) imposte relative a esercizi precedenti</t>
  </si>
  <si>
    <t xml:space="preserve">        a) minusvalenze alienazione immobiliz.</t>
  </si>
  <si>
    <t xml:space="preserve">    21) Oneri straordinari:</t>
  </si>
  <si>
    <t>totale proventi straordinari 20)</t>
  </si>
  <si>
    <t xml:space="preserve">        c) arrotondamenti euro</t>
  </si>
  <si>
    <t xml:space="preserve">        b) altri proventi straordinari</t>
  </si>
  <si>
    <t xml:space="preserve">        a) plusvalenze alienazioni immobiliz.</t>
  </si>
  <si>
    <t xml:space="preserve">    20) Proventi straordinari:</t>
  </si>
  <si>
    <t>E) PROVENTI ED ONERI STRAORDINARI</t>
  </si>
  <si>
    <t xml:space="preserve">    Totale RETTIFICHE DI VALORE DI ATT.FINANZ.</t>
  </si>
  <si>
    <t>totale Svalutazioni 19)</t>
  </si>
  <si>
    <t xml:space="preserve">        c) di titoli iscritti nell'attivo circolante</t>
  </si>
  <si>
    <t xml:space="preserve">        b) di immobilizzazioni finanziarie</t>
  </si>
  <si>
    <t xml:space="preserve">        a) di partecipazioni</t>
  </si>
  <si>
    <t xml:space="preserve">    19) Svalutazioni:</t>
  </si>
  <si>
    <t>totale Rivalutazioni 18)</t>
  </si>
  <si>
    <t xml:space="preserve">    18) Rivalutazioni:</t>
  </si>
  <si>
    <t>D) RETTIFICHE DI VALORE DI ATTIVITA' FINANZ.</t>
  </si>
  <si>
    <t xml:space="preserve">    Totale PROVENTI ED ONERI FINANZIARI</t>
  </si>
  <si>
    <t xml:space="preserve">    17-bis) utili e perdite su cambi</t>
  </si>
  <si>
    <t>totale interessi e altri oneri finanziari 17)</t>
  </si>
  <si>
    <t xml:space="preserve">        g) oneri finanziari diversi</t>
  </si>
  <si>
    <t xml:space="preserve">        e) da altri debiti</t>
  </si>
  <si>
    <t xml:space="preserve">        d) da debiti vs banche</t>
  </si>
  <si>
    <t xml:space="preserve">    17) Interessi ed altri oneri finanziari</t>
  </si>
  <si>
    <t>totale altri proventi finanziari 16)</t>
  </si>
  <si>
    <t xml:space="preserve">        d) proventi diversi dai precedenti</t>
  </si>
  <si>
    <t xml:space="preserve">        c) da titoli iscritti nell'attivo circolante</t>
  </si>
  <si>
    <t xml:space="preserve">        b) da titoli iscritti nelle immobilizzazioni</t>
  </si>
  <si>
    <t xml:space="preserve">        a) da crediti iscritti nelle immobilizazioni</t>
  </si>
  <si>
    <t xml:space="preserve">    16) Altri proventi finanziari:</t>
  </si>
  <si>
    <t xml:space="preserve">    15) Proventi da partecipazioni</t>
  </si>
  <si>
    <t>C) PROVENTI ED ONERI FINANZIARI</t>
  </si>
  <si>
    <t>Es.precedente</t>
  </si>
  <si>
    <t>Es.in corso</t>
  </si>
  <si>
    <t>CONTO ECONOMICO</t>
  </si>
  <si>
    <t xml:space="preserve">    DIFFERENZA TRA VALORE E COSTI DI PRODUZ.</t>
  </si>
  <si>
    <t xml:space="preserve">        Totale COSTI DELLA PRODUZIONE</t>
  </si>
  <si>
    <t xml:space="preserve">    14) Oneri diversi di gestione</t>
  </si>
  <si>
    <t xml:space="preserve">    13) Altri accantonamenti</t>
  </si>
  <si>
    <t xml:space="preserve">    12) Accantonamento per rischi</t>
  </si>
  <si>
    <t xml:space="preserve">    11) Variazioni rim.nze mat.prime, suss., cons.</t>
  </si>
  <si>
    <t>totale ammortamenti e svalutazioni 10)</t>
  </si>
  <si>
    <t xml:space="preserve">        d) svalutaz.crediti attivo circ.e disp.liq.</t>
  </si>
  <si>
    <t xml:space="preserve">        c) altre svalutazioni delle immobilizzazioni </t>
  </si>
  <si>
    <t xml:space="preserve">        b) ammortamento immobilizzazioni materiali</t>
  </si>
  <si>
    <t xml:space="preserve">        a) ammortamento immobilizzazioni immateriali</t>
  </si>
  <si>
    <t xml:space="preserve">    10) Ammortamenti e svalutazioni</t>
  </si>
  <si>
    <t>totale costi del personale 9)</t>
  </si>
  <si>
    <t xml:space="preserve">        e) altri costi</t>
  </si>
  <si>
    <t xml:space="preserve">        d) trattamento di quiescienza e simili</t>
  </si>
  <si>
    <t xml:space="preserve">        c) trattamento di fine rapporto</t>
  </si>
  <si>
    <t xml:space="preserve">        b) oneri sociali</t>
  </si>
  <si>
    <t xml:space="preserve">        a) salari e stipendi</t>
  </si>
  <si>
    <t xml:space="preserve">    09) Per il personale:</t>
  </si>
  <si>
    <t xml:space="preserve">    08) Per godimento di beni di terzi</t>
  </si>
  <si>
    <t xml:space="preserve">    07) Per servizi</t>
  </si>
  <si>
    <t xml:space="preserve">    06) Per materie prime, suss., cons., merci</t>
  </si>
  <si>
    <t>B) COSTI DELLA PRODUZIONE</t>
  </si>
  <si>
    <t xml:space="preserve">        Totale VALORE DELLA PRODUZIONE</t>
  </si>
  <si>
    <t xml:space="preserve">    05) Altri ricavi e proventi</t>
  </si>
  <si>
    <t xml:space="preserve">    04) Increm.di immobilizz.per lavori interni</t>
  </si>
  <si>
    <t xml:space="preserve">    03) Variaz.dei lavori in corso su ordinazione</t>
  </si>
  <si>
    <t xml:space="preserve">    02) Variaz.rim.nze semil.,finiti e in lavor.</t>
  </si>
  <si>
    <t xml:space="preserve">    01) Ricavi delle vendite e delle prestazioni</t>
  </si>
  <si>
    <t>A) VALORE DELLA PRODUZIONE</t>
  </si>
  <si>
    <t>rischi</t>
  </si>
  <si>
    <t>impegni</t>
  </si>
  <si>
    <t>merci e prodotti presso terzi</t>
  </si>
  <si>
    <t>beni altrui presso di noi</t>
  </si>
  <si>
    <t>CONTI D'ORDINE</t>
  </si>
  <si>
    <t>QUADRATURA</t>
  </si>
  <si>
    <t xml:space="preserve">    TOTALE PASSIVO E PATRIMONIO</t>
  </si>
  <si>
    <t>E) RATEI E RISCONTI PASSIVI</t>
  </si>
  <si>
    <t xml:space="preserve">    Totale DEBITI</t>
  </si>
  <si>
    <t xml:space="preserve">    esigibili oltre esercizio successivo</t>
  </si>
  <si>
    <t xml:space="preserve">    esigibili entro esercizio successivo</t>
  </si>
  <si>
    <t>D) DEBITI</t>
  </si>
  <si>
    <t>C) TRATTAMENTO FINE RAPPORTO LAVORO SUB.</t>
  </si>
  <si>
    <t>B) FONDI PER RISCHI ED ONERI</t>
  </si>
  <si>
    <t xml:space="preserve">        Totale PATRIMONIO NETTO</t>
  </si>
  <si>
    <t xml:space="preserve">    IX.    Utile (perdita) dell'esercizio</t>
  </si>
  <si>
    <t xml:space="preserve">    VIII.  Utili (perdite) portati a nuovo</t>
  </si>
  <si>
    <t>Totale VII</t>
  </si>
  <si>
    <t>Arrotondamenti euro</t>
  </si>
  <si>
    <t>Versamenti soci c/capitale</t>
  </si>
  <si>
    <t>Riserva straordinaria</t>
  </si>
  <si>
    <t xml:space="preserve">    VII.   Altre Riserve</t>
  </si>
  <si>
    <t xml:space="preserve">    VI.    Riserva azioni proprie in portafoglio</t>
  </si>
  <si>
    <t xml:space="preserve">    V.     Riserve statutarie</t>
  </si>
  <si>
    <t xml:space="preserve">    IV.    Riserva legale</t>
  </si>
  <si>
    <t xml:space="preserve">    III.    Riserva da rivalutazione</t>
  </si>
  <si>
    <t xml:space="preserve">    II.     Riserva da sovrapprezzo delle azioni</t>
  </si>
  <si>
    <t xml:space="preserve">    I.      Capitale </t>
  </si>
  <si>
    <t>A) PATRIMONIO NETTO</t>
  </si>
  <si>
    <t>STATO PATRIMONIALE PASSIVO</t>
  </si>
  <si>
    <t xml:space="preserve">    TOTALE ATTIVO</t>
  </si>
  <si>
    <t>D) RATEI E RISCONTI ATTIVI</t>
  </si>
  <si>
    <t xml:space="preserve">    Totale ATTIVO CIRCOLANTE</t>
  </si>
  <si>
    <t xml:space="preserve">    IV. DISPONIBILITA' LIQUIDE</t>
  </si>
  <si>
    <t xml:space="preserve">    III. ATTIVITA' FINANZIARIE</t>
  </si>
  <si>
    <t xml:space="preserve">        esigibili oltre esercizio successivo</t>
  </si>
  <si>
    <t xml:space="preserve">        esigibili entro esercizio successivo</t>
  </si>
  <si>
    <t xml:space="preserve">    II. CREDITI</t>
  </si>
  <si>
    <t xml:space="preserve">    I. RIMANENZE</t>
  </si>
  <si>
    <t>C) ATTIVO CIRCOLANTE</t>
  </si>
  <si>
    <t xml:space="preserve">    Totale IMMOBILIZZAZIONI</t>
  </si>
  <si>
    <t xml:space="preserve">    III. IMMOBILIZZAZIONI FINANZIARIE</t>
  </si>
  <si>
    <t xml:space="preserve"> </t>
  </si>
  <si>
    <t xml:space="preserve">        b) Fondi amm.to immobilizzaz.materiali (meno)</t>
  </si>
  <si>
    <t xml:space="preserve">        a) Immobilizzazioni materiali</t>
  </si>
  <si>
    <t xml:space="preserve">     II. IMMOBILIZZAZIONI MATERIALI</t>
  </si>
  <si>
    <t xml:space="preserve">        b) Fondi amm.to immobilizzaz.immateriali (meno)</t>
  </si>
  <si>
    <t xml:space="preserve">        a) Immobilizzazioni immateriali</t>
  </si>
  <si>
    <t xml:space="preserve">    I.IMMOBILIZZAZIONI IMMATERIALI</t>
  </si>
  <si>
    <t>B) IMMOBILIZZAZIONI con separata indicazione delle immob. Concesse in locazione finanziaria</t>
  </si>
  <si>
    <t>A) CREDITI VERSO SOCI PER VERSAM. DOVUTI</t>
  </si>
  <si>
    <t>STATO PATRIMONIALE ATTIVO</t>
  </si>
  <si>
    <t>BILANCIO AL</t>
  </si>
  <si>
    <t>€ int. vers.</t>
  </si>
  <si>
    <t xml:space="preserve">Cap. Soc. </t>
  </si>
  <si>
    <t xml:space="preserve">Rea di Vicenza </t>
  </si>
  <si>
    <t xml:space="preserve">P.IVA Cod. Fisc.e Reg. Impr. </t>
  </si>
  <si>
    <t>Via ………….. - CITTA</t>
  </si>
  <si>
    <t>DITTA</t>
  </si>
  <si>
    <t>SRL</t>
  </si>
  <si>
    <t xml:space="preserve">Via </t>
  </si>
  <si>
    <t>Cap.Sociale EUR ......... i.v.</t>
  </si>
  <si>
    <t>Reg.Imp. VI ........... Rea VI .-.........</t>
  </si>
  <si>
    <t>BILANCIO AL 31.12.2009</t>
  </si>
  <si>
    <t>dati espressi in</t>
  </si>
  <si>
    <t>EURO</t>
  </si>
  <si>
    <t>A) CREDITI VERSO SOCI PER VERSAMENTI ANCORA DOVUTI</t>
  </si>
  <si>
    <t>B) IMMOBILIZZAZIONI 
con separata indicazione delle Immob. concesse in locazione finanziaria</t>
  </si>
  <si>
    <t xml:space="preserve">    I. Immateriali</t>
  </si>
  <si>
    <t xml:space="preserve">            1)</t>
  </si>
  <si>
    <t>Costi d'impianto e di ampliamento</t>
  </si>
  <si>
    <t xml:space="preserve">            2)</t>
  </si>
  <si>
    <t>Costi di ricerca, di sviluppo e di pubblicità</t>
  </si>
  <si>
    <t>3)</t>
  </si>
  <si>
    <t>Diritti di brevetto industriale e diritti di utilizzazione delle opere dell'ingegno</t>
  </si>
  <si>
    <t>4)</t>
  </si>
  <si>
    <t>Concessioni, licenze, marchi e diritti simili</t>
  </si>
  <si>
    <t>5)</t>
  </si>
  <si>
    <t>Avviamento</t>
  </si>
  <si>
    <t>6)</t>
  </si>
  <si>
    <t>Immobilizzazioni immateriali in corso e acconti</t>
  </si>
  <si>
    <t>7)</t>
  </si>
  <si>
    <t>Altre</t>
  </si>
  <si>
    <t>totale  I</t>
  </si>
  <si>
    <t xml:space="preserve">    II. Materiali</t>
  </si>
  <si>
    <t>1)</t>
  </si>
  <si>
    <t>Terreni e fabbricati</t>
  </si>
  <si>
    <t>2)</t>
  </si>
  <si>
    <t>Impianti e macchinari</t>
  </si>
  <si>
    <t>Attrezzature industriali e commerciali</t>
  </si>
  <si>
    <t xml:space="preserve">4) </t>
  </si>
  <si>
    <t>Altri beni</t>
  </si>
  <si>
    <t xml:space="preserve">5) </t>
  </si>
  <si>
    <t>Immobilizzazioni in corso e acconti</t>
  </si>
  <si>
    <t>totale  II</t>
  </si>
  <si>
    <t xml:space="preserve">    III. Finanziarie</t>
  </si>
  <si>
    <t>Partecipazioni in:</t>
  </si>
  <si>
    <t>a) imprese controllate</t>
  </si>
  <si>
    <t>b) imprese collegate</t>
  </si>
  <si>
    <t>c) imprese controllanti</t>
  </si>
  <si>
    <t xml:space="preserve">d) altre imprese </t>
  </si>
  <si>
    <t>totale 1)</t>
  </si>
  <si>
    <t>Crediti :</t>
  </si>
  <si>
    <t>a) verso imprese controllate</t>
  </si>
  <si>
    <t>Entro 12 mesi</t>
  </si>
  <si>
    <t>Oltre 12 mesi</t>
  </si>
  <si>
    <t>totale a)</t>
  </si>
  <si>
    <t>b) verso imprese collegate</t>
  </si>
  <si>
    <t>totale b)</t>
  </si>
  <si>
    <t>c) verso controllanti</t>
  </si>
  <si>
    <t>totale c)</t>
  </si>
  <si>
    <t>d) verso altri</t>
  </si>
  <si>
    <t>totale d)</t>
  </si>
  <si>
    <t>totale 2)</t>
  </si>
  <si>
    <t>Altri titoli</t>
  </si>
  <si>
    <t>Azioni proprie, con indicazione anche del valore nominale</t>
  </si>
  <si>
    <t>totale  III</t>
  </si>
  <si>
    <t>TOTALE IMMOBILIZZAZIONI  (B)</t>
  </si>
  <si>
    <t xml:space="preserve">    I. Rimanenze</t>
  </si>
  <si>
    <t>Materie prime, sussidiarie e di consumo</t>
  </si>
  <si>
    <t>Prodotti in corso di lavorazione e semilavorati</t>
  </si>
  <si>
    <t>Lavori in corso su ordinazione</t>
  </si>
  <si>
    <t>Prodotti finiti e merci</t>
  </si>
  <si>
    <t>Acconti</t>
  </si>
  <si>
    <t xml:space="preserve">    II. Crediti</t>
  </si>
  <si>
    <t xml:space="preserve">Verso clienti </t>
  </si>
  <si>
    <t>Verso imprese controllate</t>
  </si>
  <si>
    <t>Verso imprese collegate</t>
  </si>
  <si>
    <t>Verso controllanti</t>
  </si>
  <si>
    <t>4-bis)</t>
  </si>
  <si>
    <t>tributari</t>
  </si>
  <si>
    <t>4-ter)</t>
  </si>
  <si>
    <t>imposte anticipate</t>
  </si>
  <si>
    <t>Verso altri</t>
  </si>
  <si>
    <t>totale 5)</t>
  </si>
  <si>
    <t xml:space="preserve">    III. Attività finanziarie che non costituiscono immobilizzazioni</t>
  </si>
  <si>
    <t>Partecipazioni in imprese controllate</t>
  </si>
  <si>
    <t>Partecipazioni in imprese collegate</t>
  </si>
  <si>
    <t>Partecipazioni in imprese controllanti</t>
  </si>
  <si>
    <t>Altre partecipazioni</t>
  </si>
  <si>
    <t>Azioni proprie, con indicazione anche del valore nominale complessivo</t>
  </si>
  <si>
    <t xml:space="preserve">    IV. Disponibilità liquide</t>
  </si>
  <si>
    <t>Depositi bancari e postali</t>
  </si>
  <si>
    <t>Assegni</t>
  </si>
  <si>
    <t>Denaro e valori in cassa</t>
  </si>
  <si>
    <t>totale  IV</t>
  </si>
  <si>
    <t>TOTALE ATTIVO CIRCOLANTE (C)</t>
  </si>
  <si>
    <t xml:space="preserve">    I. Ratei attivi</t>
  </si>
  <si>
    <t xml:space="preserve">    II. Risconti attivi</t>
  </si>
  <si>
    <t>TOTALE RATEI E RISCONTI ATTIVI (D)</t>
  </si>
  <si>
    <t>Totale attivo</t>
  </si>
  <si>
    <t xml:space="preserve">    I. Capitale</t>
  </si>
  <si>
    <t xml:space="preserve">    II. Riserva da sovraprezzo delle azioni</t>
  </si>
  <si>
    <t xml:space="preserve">    III. Riserva di rivalutazione</t>
  </si>
  <si>
    <t xml:space="preserve">    IV. Riserva legale</t>
  </si>
  <si>
    <t xml:space="preserve">    V. Riserve statutarie</t>
  </si>
  <si>
    <t xml:space="preserve">    VI. Riserva per azioni proprie in portafoglio</t>
  </si>
  <si>
    <t xml:space="preserve">    VII. Altre riserve</t>
  </si>
  <si>
    <t>Versamento soci</t>
  </si>
  <si>
    <t>Altre riserve</t>
  </si>
  <si>
    <t>arrotondamenti euro</t>
  </si>
  <si>
    <t>totale  VII</t>
  </si>
  <si>
    <t xml:space="preserve">    VIII. Utili portati a nuovo</t>
  </si>
  <si>
    <t xml:space="preserve">    IX. Utile (perdita) d'esercizio</t>
  </si>
  <si>
    <t>TOTALE (A)</t>
  </si>
  <si>
    <t>Fondi di trattamento di quiescenza e obblighi simili</t>
  </si>
  <si>
    <t>Fondi per imposte, anche differite</t>
  </si>
  <si>
    <t>Altri accantonamenti</t>
  </si>
  <si>
    <t>TOTALE (B)</t>
  </si>
  <si>
    <t>C) TRATTAMENTO DI FINE RAPP. DI LAVORO SUBORDINATO</t>
  </si>
  <si>
    <t>Obbligazioni</t>
  </si>
  <si>
    <t>Obbligazioni convertibili</t>
  </si>
  <si>
    <t>Debiti vs soci per finanziamenti</t>
  </si>
  <si>
    <t>Debiti verso banche</t>
  </si>
  <si>
    <t>totale 4)</t>
  </si>
  <si>
    <t>Debiti verso altri finanziatori</t>
  </si>
  <si>
    <t>totale 6)</t>
  </si>
  <si>
    <t>Debiti verso fornitori</t>
  </si>
  <si>
    <t>totale 7)</t>
  </si>
  <si>
    <t>8)</t>
  </si>
  <si>
    <t>Debiti rappresentati da titoli di credito</t>
  </si>
  <si>
    <t>9)</t>
  </si>
  <si>
    <t>Debiti verso imprese controllate</t>
  </si>
  <si>
    <t>10)</t>
  </si>
  <si>
    <t>Debiti verso imprese collegate</t>
  </si>
  <si>
    <t>11)</t>
  </si>
  <si>
    <t>Debiti verso controllanti</t>
  </si>
  <si>
    <t>12)</t>
  </si>
  <si>
    <t>Debiti tributari</t>
  </si>
  <si>
    <t>totale 12)</t>
  </si>
  <si>
    <t>13)</t>
  </si>
  <si>
    <t>Debiti verso istituti di previdenza e di sicurezza sociale</t>
  </si>
  <si>
    <t>totale 13)</t>
  </si>
  <si>
    <t>14)</t>
  </si>
  <si>
    <t>Altri debiti</t>
  </si>
  <si>
    <t>totale 14)</t>
  </si>
  <si>
    <t>TOTALE (D)</t>
  </si>
  <si>
    <t xml:space="preserve">    I. Ratei passivi</t>
  </si>
  <si>
    <t xml:space="preserve">    II. Risconti passivi</t>
  </si>
  <si>
    <t>TOTALE RATEI E RISCONTI PASSIVI (E)</t>
  </si>
  <si>
    <t xml:space="preserve">Totale passivo </t>
  </si>
  <si>
    <t xml:space="preserve">CONTI D'ORDINE </t>
  </si>
  <si>
    <t xml:space="preserve">1) </t>
  </si>
  <si>
    <t xml:space="preserve">2) </t>
  </si>
  <si>
    <t xml:space="preserve">3) </t>
  </si>
  <si>
    <t>Totale conti d'ordine</t>
  </si>
  <si>
    <t>Ricavi delle vendite e delle prestazioni</t>
  </si>
  <si>
    <t>Variazione delle rimanenze di prodotti in corso di lavorazione, semilavorati e finiti</t>
  </si>
  <si>
    <t>Variazione dei lavori in corso su ordinazione</t>
  </si>
  <si>
    <t>Incrementi di imobilizzazioni per lavori interni</t>
  </si>
  <si>
    <t>Altri ricavi e proventi:</t>
  </si>
  <si>
    <t>a) vari</t>
  </si>
  <si>
    <t>b) contributi in conto esercizio</t>
  </si>
  <si>
    <t>TOTALE VALORE DELLA PRODUZIONE (A)</t>
  </si>
  <si>
    <t>Per materie prime, sussidiarie, di consumo e di merci</t>
  </si>
  <si>
    <t>Per servizi</t>
  </si>
  <si>
    <t>Per godimento di beni di terzi</t>
  </si>
  <si>
    <t>Per il personale:</t>
  </si>
  <si>
    <t>a) Salari e stipendi</t>
  </si>
  <si>
    <t>b) Oneri sociali</t>
  </si>
  <si>
    <t>c) Trattamento di fine rapporto</t>
  </si>
  <si>
    <t>d) Trattamento di quiescenza e simili</t>
  </si>
  <si>
    <t>e) Altri costi</t>
  </si>
  <si>
    <t>totale 9)</t>
  </si>
  <si>
    <t>Ammortamenti e svalutazioni</t>
  </si>
  <si>
    <t>a) Ammortamento delle immobilizzazioni immateriali</t>
  </si>
  <si>
    <t>b) Ammortamento delle immobilizzazioni materiali</t>
  </si>
  <si>
    <t>c) Altre svalutazioni delle immobilizzazioni</t>
  </si>
  <si>
    <t>d) Svalutazioni dei crediti compresi nell'attivo circolante e delle disponibilità liquide</t>
  </si>
  <si>
    <t>totale 10)</t>
  </si>
  <si>
    <t>Variazioni delle rimanenze di materie prime, sussidiarie, di consumo merci</t>
  </si>
  <si>
    <t>Accantonamento per rischi</t>
  </si>
  <si>
    <t>Oneri diversi di gestione</t>
  </si>
  <si>
    <t>TOTALI COSTI DELLA PRODUZIONE (B)</t>
  </si>
  <si>
    <t>DIFFERENZA TRA VALORE E COSTI DELLA PRODUZIONE (A-B)</t>
  </si>
  <si>
    <t>C) PROVENTI E ONERI FINANZIARI</t>
  </si>
  <si>
    <t>15)</t>
  </si>
  <si>
    <t>Proventi da partecipazioni</t>
  </si>
  <si>
    <t>a) da imprese controllate</t>
  </si>
  <si>
    <t>b) da imprese collegate</t>
  </si>
  <si>
    <t>c) da altre</t>
  </si>
  <si>
    <t>totale 15)</t>
  </si>
  <si>
    <t>16)</t>
  </si>
  <si>
    <t>Altri proventi finanziari :</t>
  </si>
  <si>
    <t>a) da crediti iscritti nelle immobilizzazioni</t>
  </si>
  <si>
    <t>1) da imprese controllate</t>
  </si>
  <si>
    <t>2) da imprese collegate</t>
  </si>
  <si>
    <t>3) da imprese controllanti</t>
  </si>
  <si>
    <t>4) da altri</t>
  </si>
  <si>
    <t>totale 16 a)</t>
  </si>
  <si>
    <t>b) da titoli iscritti nelle immobilizzazioni</t>
  </si>
  <si>
    <t>c) da titoli iscritti nell'attivo circolante</t>
  </si>
  <si>
    <t>d) proventi diversi dai precedenti:</t>
  </si>
  <si>
    <t>totale 16 d)</t>
  </si>
  <si>
    <t>totale 16)</t>
  </si>
  <si>
    <t>17)</t>
  </si>
  <si>
    <t>Interessi e altri oneri finanziari:</t>
  </si>
  <si>
    <t>c) da imprese controllanti</t>
  </si>
  <si>
    <t>d) da debiti verso banche</t>
  </si>
  <si>
    <t>e) da debiti per obbligazioni</t>
  </si>
  <si>
    <t>f) da altri debiti</t>
  </si>
  <si>
    <t>g) oneri finanziari diversi</t>
  </si>
  <si>
    <t>totale 17)</t>
  </si>
  <si>
    <t>17-bis)</t>
  </si>
  <si>
    <t>utile e perdite su cambi</t>
  </si>
  <si>
    <t>TOTALE PROVENTI E ONERI FINANZIARI (C)</t>
  </si>
  <si>
    <t>D) RETTIFICHE DI VALORE DI ATTIVITA' FINANZIARIE</t>
  </si>
  <si>
    <t>18)</t>
  </si>
  <si>
    <t>Rivalutazioni:</t>
  </si>
  <si>
    <t>a) di partecipazioni</t>
  </si>
  <si>
    <t>b) di immobilizzazioni finanziarie non partecipazioni</t>
  </si>
  <si>
    <t>c) di titoli iscritti nell'attivo circolante non partecipazioni</t>
  </si>
  <si>
    <t>totale 18)</t>
  </si>
  <si>
    <t>19)</t>
  </si>
  <si>
    <t>Svalutazioni:</t>
  </si>
  <si>
    <t>totale 19)</t>
  </si>
  <si>
    <t>TOTALE RETTIFICHE DI VALORE DI ATTIVITA' FINANZIARIE (D)</t>
  </si>
  <si>
    <t>E) PROVENTI E ONERI STRAORDINARI</t>
  </si>
  <si>
    <t>20)</t>
  </si>
  <si>
    <t>Proventi straordinari</t>
  </si>
  <si>
    <t>a) plusvalenze da alienazioni immobilizzazioni</t>
  </si>
  <si>
    <t>b) sopravvenienze attive</t>
  </si>
  <si>
    <t>c) arrotondamenti euro</t>
  </si>
  <si>
    <t>totale 20)</t>
  </si>
  <si>
    <t>21)</t>
  </si>
  <si>
    <t>Oneri straordinari:</t>
  </si>
  <si>
    <t>a) minusvalenze da alienazioni delle immobilizzazioni</t>
  </si>
  <si>
    <t>b) imposte relative a esercizi precedenti</t>
  </si>
  <si>
    <t>c) altri oneri straordinari</t>
  </si>
  <si>
    <t>d) arrotondamenti euro</t>
  </si>
  <si>
    <t>totale 21)</t>
  </si>
  <si>
    <t>TOTALE DELLE PARTITE STRAORDINARIE</t>
  </si>
  <si>
    <t>RISULTATO PRIMA DELLE IMPOSTE (A-B±C±D±E)</t>
  </si>
  <si>
    <t>22)</t>
  </si>
  <si>
    <t>Imposte sul reddito d'esercizio, correnti, differite e anticipate</t>
  </si>
  <si>
    <t>23) UTILE (PERDITA) DELL'ESERCIZIO</t>
  </si>
  <si>
    <t>Classe 4a ITC operazioni in società di capitali spa</t>
  </si>
  <si>
    <t>Rilevare in P.D. i fatti di gestione che seguono, indicando date opportune se necessario:</t>
  </si>
  <si>
    <t>1/2/2009 Si costituisce una SPA con capitale formato da 100 mila  azioni da EURO 10 nominali: 45.000 azioni sono sottoscritte dal Sig. Neri con apporto di denaro,  20 mila azioni dal Sig.  Bianchi che apporta un fabbricato valutato 200 mila e 35.000 azioni dal Sig. Bruni che apporta macchinari valutati 350 mila.</t>
  </si>
  <si>
    <t>Lo statuto prevede di  accantonare oltre alla  Riserva legale,  il 4%  degli utili di  esercizio a Riserva  Statutaria. Il Collegio Sindacale e'  formato da 3 professionisti iscritti all'albo dei dottori Commercialisti.</t>
  </si>
  <si>
    <t>All'atto costitutivo viene  allegata  la  relazione  dell'esperto  designato  dal  Presidente  del  Tribunale.  Si ottiene un'apertura di credito presso la Banca in c/c. I centesimi legali vengono versati tutti.</t>
  </si>
  <si>
    <t>1/3/2009 Il notaio presenta la sua parcella,  comprensiva di imposte e spese anticipate per EURO 14 mila e di onorari soggetti ad Iva per EURO 8 mila. La parcella e' pagata con A/B.</t>
  </si>
  <si>
    <t xml:space="preserve">10/3/2009 Il perito presenta a sua volta la parcella per un importo di EURO 15.000 oltre al Contributo del 4% ed a Iva. La parcella e' saldata con A/B. </t>
  </si>
  <si>
    <t>15/3/2009 Ai componenti del Collegio Sindacale, viene liquidato e pagato  un compenso di  EURO  4.000  oltre ad altri oneri eventualmente dovuti.</t>
  </si>
  <si>
    <t>1/4/2009 Viene quindi decisa l'emissione di un Prestito obbligazionario per EURO  200 mila, godimento  1/4 e 1/10 tasso lordo 6%, ritenuta fiscale di legge (società  non quotata),  mediante emissione di 200 mila obbligazioni sotto la pari a 98,00 su 100. La data del versamento da parte degli obbligazionisti e' il 27/4.</t>
  </si>
  <si>
    <t>1/10/2009 Vengono pagate le cedole sulle obbligazioni.</t>
  </si>
  <si>
    <t>30/11/2009 Vengono rilevati gli acconti e le imposte di competenza gli acconti versati ammontano rispettivamente per IRES EURO 40.000 e per IRAP EURO 16.000</t>
  </si>
  <si>
    <t>31/12/2009 Si rilevano interessi attivi su c/c bancario pari a 100 euro lordi da ritenuta fiscale.</t>
  </si>
  <si>
    <t>31/12/2009 Vengono rilevate le imposte di competenza: IRES 52.000, IRAP 21.000.</t>
  </si>
  <si>
    <t>31/12/2009 Scritture di assestamento del prestito obbligazionario: il disaggio su prestiti e' ammortizzato per quote costanti al 10% annuo, le spese d'impianto sono ammortizzate per il 20%.</t>
  </si>
  <si>
    <t>A fine esercizio la società  consegue una perdita di esercizio di EURO 50.000.</t>
  </si>
  <si>
    <t>1/1/2010 Scritture di apertura (solo relative al prestito obbligazionario).</t>
  </si>
  <si>
    <t>1/4/2010 Vengono rimborsate al valore nominale mediante estrazione a sorte 20.000 obbligazioni.</t>
  </si>
  <si>
    <t>30/4/2010 Viene rinviata al futuro la perdita di esercizio.</t>
  </si>
  <si>
    <t>31/12/2010 Scritture di assestamento del prestito obbligazionario; il disaggio su prestiti e' ammortizzato per quote costanti al 10% annuo, le spese d'impianto sono ammortizzate per il 20% .</t>
  </si>
  <si>
    <t>A fine esercizio la società consegue un utile di EURO 150.000 che nell'esercizio successivo al 30/4 viene destinato a norma di legge e statuto, tenuto conto dei costi d’impianto non ammortizzati, parte a copertura della perdita di esercizio precedente ed il resto distribuito con dividendo arrotondato per difetto a 0,05 euro, versato il 20/5/2010.</t>
  </si>
  <si>
    <t>Inserire lo schema di bilancio UE abbreviato, impaginare in modo da ottenere il bilancio in formato foglio legale; nella Colonna A, fuori dall’area di stampa, inserire i codici di aggancio del bilancio abbreviato come riportato nel foglio “piano dei conti” in corrispondenza delle righe delle voci di bilancio previste; prevedere le due colonne per i due anni previsti per il bilancio a stati comparati; nelle celle degli importi di bilancio inserire importi arrotondati all’unità di euro, utilizzando la formula ARROTONDA.</t>
  </si>
  <si>
    <t>FILE CONTABILITA' GENERALE BILANCIO in Excel</t>
  </si>
  <si>
    <t>COSTRUZIONE DEL FILE CONTABILITA' GENERALE BILANCIO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</si>
</sst>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Red]\-#,##0.00\ "/>
    <numFmt numFmtId="165" formatCode="[$-410]dddd\ d\ mmmm\ yyyy"/>
    <numFmt numFmtId="166" formatCode="h\.mm\.ss"/>
    <numFmt numFmtId="167" formatCode="#,##0.00_ ;\-#,##0.00\ "/>
    <numFmt numFmtId="168" formatCode="0.00_ ;\-0.00\ "/>
    <numFmt numFmtId="169" formatCode="&quot;Sì&quot;;&quot;Sì&quot;;&quot;No&quot;"/>
    <numFmt numFmtId="170" formatCode="&quot;Vero&quot;;&quot;Vero&quot;;&quot;Falso&quot;"/>
    <numFmt numFmtId="171" formatCode="&quot;Attivo&quot;;&quot;Attivo&quot;;&quot;Disattivo&quot;"/>
    <numFmt numFmtId="172" formatCode="[$€-2]\ #.##000_);[Red]\([$€-2]\ #.##000\)"/>
    <numFmt numFmtId="173" formatCode="#,##0_ ;[Red]\-#,##0\ "/>
    <numFmt numFmtId="174" formatCode="0.0"/>
    <numFmt numFmtId="175" formatCode="d/m/yyyy"/>
  </numFmts>
  <fonts count="80">
    <font>
      <sz val="11"/>
      <color theme="1"/>
      <name val="Calibri"/>
      <family val="2"/>
    </font>
    <font>
      <sz val="11"/>
      <color indexed="8"/>
      <name val="Calibri"/>
      <family val="2"/>
    </font>
    <font>
      <b/>
      <sz val="14"/>
      <color indexed="18"/>
      <name val="Garamond"/>
      <family val="1"/>
    </font>
    <font>
      <b/>
      <sz val="9"/>
      <color indexed="18"/>
      <name val="Garamond"/>
      <family val="1"/>
    </font>
    <font>
      <sz val="10"/>
      <name val="Arial"/>
      <family val="2"/>
    </font>
    <font>
      <b/>
      <sz val="10"/>
      <name val="Arial"/>
      <family val="2"/>
    </font>
    <font>
      <sz val="10"/>
      <name val="Garamond"/>
      <family val="1"/>
    </font>
    <font>
      <b/>
      <sz val="18"/>
      <name val="Arial"/>
      <family val="2"/>
    </font>
    <font>
      <b/>
      <sz val="12"/>
      <name val="Arial"/>
      <family val="2"/>
    </font>
    <font>
      <b/>
      <sz val="14"/>
      <name val="Arial"/>
      <family val="2"/>
    </font>
    <font>
      <sz val="8"/>
      <name val="Arial"/>
      <family val="2"/>
    </font>
    <font>
      <b/>
      <sz val="10"/>
      <color indexed="8"/>
      <name val="Arial"/>
      <family val="2"/>
    </font>
    <font>
      <b/>
      <sz val="10"/>
      <color indexed="9"/>
      <name val="Arial"/>
      <family val="2"/>
    </font>
    <font>
      <b/>
      <sz val="11"/>
      <color indexed="8"/>
      <name val="Calibri"/>
      <family val="2"/>
    </font>
    <font>
      <sz val="11"/>
      <color indexed="9"/>
      <name val="Calibri"/>
      <family val="2"/>
    </font>
    <font>
      <sz val="10"/>
      <color indexed="10"/>
      <name val="Arial"/>
      <family val="2"/>
    </font>
    <font>
      <sz val="10"/>
      <color indexed="8"/>
      <name val="Arial"/>
      <family val="2"/>
    </font>
    <font>
      <sz val="11"/>
      <color indexed="8"/>
      <name val="Arial"/>
      <family val="2"/>
    </font>
    <font>
      <b/>
      <sz val="11"/>
      <color indexed="8"/>
      <name val="Arial"/>
      <family val="2"/>
    </font>
    <font>
      <sz val="8"/>
      <name val="Calibri"/>
      <family val="2"/>
    </font>
    <font>
      <b/>
      <sz val="10"/>
      <color indexed="18"/>
      <name val="Garamond"/>
      <family val="1"/>
    </font>
    <font>
      <b/>
      <sz val="12"/>
      <color indexed="8"/>
      <name val="Calibri"/>
      <family val="2"/>
    </font>
    <font>
      <i/>
      <sz val="11"/>
      <color indexed="8"/>
      <name val="Wingdings"/>
      <family val="0"/>
    </font>
    <font>
      <sz val="11"/>
      <color indexed="8"/>
      <name val="Wingdings"/>
      <family val="0"/>
    </font>
    <font>
      <i/>
      <sz val="11"/>
      <color indexed="8"/>
      <name val="Calibri"/>
      <family val="2"/>
    </font>
    <font>
      <sz val="12"/>
      <name val="Arial"/>
      <family val="2"/>
    </font>
    <font>
      <sz val="11"/>
      <color indexed="10"/>
      <name val="Calibri"/>
      <family val="2"/>
    </font>
    <font>
      <sz val="9"/>
      <name val="Arial"/>
      <family val="2"/>
    </font>
    <font>
      <i/>
      <sz val="9"/>
      <name val="Arial"/>
      <family val="2"/>
    </font>
    <font>
      <b/>
      <sz val="9"/>
      <name val="Arial"/>
      <family val="2"/>
    </font>
    <font>
      <b/>
      <sz val="16"/>
      <name val="Arial"/>
      <family val="2"/>
    </font>
    <font>
      <b/>
      <sz val="11"/>
      <name val="Arial"/>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Calibri"/>
      <family val="2"/>
    </font>
    <font>
      <sz val="10"/>
      <color indexed="30"/>
      <name val="Arial"/>
      <family val="2"/>
    </font>
    <font>
      <b/>
      <sz val="10"/>
      <color indexed="30"/>
      <name val="Arial"/>
      <family val="2"/>
    </font>
    <font>
      <b/>
      <sz val="10"/>
      <color indexed="8"/>
      <name val="Courier New"/>
      <family val="3"/>
    </font>
    <font>
      <sz val="10"/>
      <color indexed="8"/>
      <name val="Courier New"/>
      <family val="3"/>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Calibri"/>
      <family val="2"/>
    </font>
    <font>
      <b/>
      <sz val="12"/>
      <color theme="1"/>
      <name val="Calibri"/>
      <family val="2"/>
    </font>
    <font>
      <sz val="10"/>
      <color theme="1"/>
      <name val="Arial"/>
      <family val="2"/>
    </font>
    <font>
      <sz val="10"/>
      <color rgb="FFFF0000"/>
      <name val="Arial"/>
      <family val="2"/>
    </font>
    <font>
      <sz val="10"/>
      <color rgb="FF0070C0"/>
      <name val="Arial"/>
      <family val="2"/>
    </font>
    <font>
      <i/>
      <sz val="11"/>
      <color theme="1"/>
      <name val="Wingdings"/>
      <family val="0"/>
    </font>
    <font>
      <b/>
      <sz val="10"/>
      <color rgb="FF0070C0"/>
      <name val="Arial"/>
      <family val="2"/>
    </font>
    <font>
      <b/>
      <sz val="10"/>
      <color theme="1"/>
      <name val="Arial"/>
      <family val="2"/>
    </font>
    <font>
      <b/>
      <sz val="10"/>
      <color theme="1"/>
      <name val="Courier New"/>
      <family val="3"/>
    </font>
    <font>
      <sz val="10"/>
      <color theme="1"/>
      <name val="Courier New"/>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62"/>
      </right>
      <top style="medium">
        <color indexed="62"/>
      </top>
      <bottom style="thin">
        <color indexed="9"/>
      </bottom>
    </border>
    <border>
      <left>
        <color indexed="63"/>
      </left>
      <right style="medium">
        <color indexed="62"/>
      </right>
      <top>
        <color indexed="63"/>
      </top>
      <bottom style="medium">
        <color indexed="62"/>
      </bottom>
    </border>
    <border>
      <left style="thin"/>
      <right style="thin"/>
      <top style="medium">
        <color indexed="62"/>
      </top>
      <bottom>
        <color indexed="63"/>
      </bottom>
    </border>
    <border>
      <left>
        <color indexed="63"/>
      </left>
      <right>
        <color indexed="63"/>
      </right>
      <top style="thin">
        <color indexed="44"/>
      </top>
      <bottom style="thin">
        <color indexed="44"/>
      </bottom>
    </border>
    <border>
      <left style="thin"/>
      <right style="thin"/>
      <top style="thin">
        <color indexed="44"/>
      </top>
      <bottom style="thin">
        <color indexed="44"/>
      </bottom>
    </border>
    <border>
      <left style="thin"/>
      <right style="thin"/>
      <top>
        <color indexed="63"/>
      </top>
      <bottom>
        <color indexed="63"/>
      </bottom>
    </border>
    <border>
      <left>
        <color indexed="63"/>
      </left>
      <right>
        <color indexed="63"/>
      </right>
      <top>
        <color indexed="63"/>
      </top>
      <bottom style="thin">
        <color indexed="31"/>
      </bottom>
    </border>
    <border>
      <left style="thin"/>
      <right style="thin"/>
      <top>
        <color indexed="63"/>
      </top>
      <bottom style="thin">
        <color indexed="31"/>
      </bottom>
    </border>
    <border>
      <left>
        <color indexed="63"/>
      </left>
      <right style="thin"/>
      <top>
        <color indexed="63"/>
      </top>
      <bottom>
        <color indexed="63"/>
      </bottom>
    </border>
    <border>
      <left>
        <color indexed="63"/>
      </left>
      <right style="thin"/>
      <top style="thin">
        <color indexed="44"/>
      </top>
      <bottom style="thin">
        <color indexed="44"/>
      </bottom>
    </border>
    <border>
      <left>
        <color indexed="63"/>
      </left>
      <right style="thin"/>
      <top>
        <color indexed="63"/>
      </top>
      <bottom style="thin">
        <color indexed="31"/>
      </bottom>
    </border>
    <border>
      <left>
        <color indexed="63"/>
      </left>
      <right style="thin"/>
      <top style="thin">
        <color indexed="44"/>
      </top>
      <bottom>
        <color indexed="63"/>
      </bottom>
    </border>
    <border>
      <left>
        <color indexed="63"/>
      </left>
      <right style="thin"/>
      <top style="medium">
        <color indexed="62"/>
      </top>
      <bottom style="medium">
        <color indexed="62"/>
      </bottom>
    </border>
    <border>
      <left style="medium">
        <color indexed="62"/>
      </left>
      <right>
        <color indexed="63"/>
      </right>
      <top>
        <color indexed="63"/>
      </top>
      <bottom>
        <color indexed="63"/>
      </bottom>
    </border>
    <border>
      <left style="medium">
        <color indexed="62"/>
      </left>
      <right>
        <color indexed="63"/>
      </right>
      <top style="medium">
        <color indexed="62"/>
      </top>
      <bottom style="medium">
        <color indexed="62"/>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0" fontId="59" fillId="29" borderId="0" applyNumberFormat="0" applyBorder="0" applyAlignment="0" applyProtection="0"/>
    <xf numFmtId="0" fontId="4" fillId="0" borderId="0">
      <alignment/>
      <protection/>
    </xf>
    <xf numFmtId="0" fontId="4" fillId="0" borderId="0">
      <alignment/>
      <protection/>
    </xf>
    <xf numFmtId="0" fontId="1" fillId="30" borderId="4" applyNumberFormat="0" applyFont="0" applyAlignment="0" applyProtection="0"/>
    <xf numFmtId="0" fontId="60" fillId="20" borderId="5" applyNumberFormat="0" applyAlignment="0" applyProtection="0"/>
    <xf numFmtId="9" fontId="1" fillId="0" borderId="0" applyFont="0" applyFill="0" applyBorder="0" applyAlignment="0" applyProtection="0"/>
    <xf numFmtId="9" fontId="25"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15">
    <xf numFmtId="0" fontId="0" fillId="0" borderId="0" xfId="0" applyFont="1" applyAlignment="1">
      <alignment/>
    </xf>
    <xf numFmtId="0" fontId="3" fillId="0" borderId="0" xfId="0" applyFont="1" applyFill="1" applyBorder="1" applyAlignment="1">
      <alignment horizontal="center" vertical="center"/>
    </xf>
    <xf numFmtId="164" fontId="0" fillId="0" borderId="0" xfId="0" applyNumberFormat="1" applyAlignment="1">
      <alignment/>
    </xf>
    <xf numFmtId="0" fontId="4" fillId="0" borderId="0" xfId="0" applyFont="1" applyAlignment="1">
      <alignment/>
    </xf>
    <xf numFmtId="0" fontId="0" fillId="0" borderId="0" xfId="0" applyBorder="1" applyAlignment="1">
      <alignment/>
    </xf>
    <xf numFmtId="14" fontId="0" fillId="0" borderId="0" xfId="0" applyNumberFormat="1" applyAlignment="1">
      <alignment/>
    </xf>
    <xf numFmtId="0" fontId="0" fillId="0" borderId="0" xfId="0" applyAlignment="1">
      <alignment/>
    </xf>
    <xf numFmtId="0" fontId="11" fillId="0" borderId="10" xfId="0" applyFont="1" applyBorder="1" applyAlignment="1">
      <alignment/>
    </xf>
    <xf numFmtId="0" fontId="12" fillId="0" borderId="10" xfId="0" applyFont="1" applyBorder="1" applyAlignment="1">
      <alignment/>
    </xf>
    <xf numFmtId="0" fontId="11" fillId="0" borderId="11" xfId="0" applyFont="1" applyBorder="1" applyAlignment="1">
      <alignment/>
    </xf>
    <xf numFmtId="164" fontId="0" fillId="0" borderId="0" xfId="0" applyNumberFormat="1" applyBorder="1" applyAlignment="1">
      <alignment/>
    </xf>
    <xf numFmtId="164" fontId="0" fillId="0" borderId="12" xfId="0" applyNumberFormat="1" applyBorder="1" applyAlignment="1">
      <alignment/>
    </xf>
    <xf numFmtId="164" fontId="5" fillId="33" borderId="13" xfId="0" applyNumberFormat="1" applyFont="1" applyFill="1" applyBorder="1" applyAlignment="1">
      <alignment/>
    </xf>
    <xf numFmtId="164" fontId="5" fillId="33" borderId="14" xfId="0" applyNumberFormat="1" applyFont="1" applyFill="1" applyBorder="1" applyAlignment="1">
      <alignment/>
    </xf>
    <xf numFmtId="164" fontId="0" fillId="0" borderId="15" xfId="0" applyNumberFormat="1" applyBorder="1" applyAlignment="1">
      <alignment/>
    </xf>
    <xf numFmtId="164" fontId="0" fillId="0" borderId="16" xfId="0" applyNumberFormat="1" applyBorder="1" applyAlignment="1">
      <alignment/>
    </xf>
    <xf numFmtId="164" fontId="0" fillId="0" borderId="17" xfId="0" applyNumberFormat="1" applyBorder="1" applyAlignment="1">
      <alignment/>
    </xf>
    <xf numFmtId="164" fontId="5" fillId="33" borderId="0" xfId="0" applyNumberFormat="1" applyFont="1" applyFill="1" applyBorder="1" applyAlignment="1">
      <alignment/>
    </xf>
    <xf numFmtId="164" fontId="0" fillId="0" borderId="18" xfId="0" applyNumberFormat="1" applyBorder="1" applyAlignment="1">
      <alignment/>
    </xf>
    <xf numFmtId="164" fontId="5" fillId="33" borderId="18" xfId="0" applyNumberFormat="1" applyFont="1" applyFill="1" applyBorder="1" applyAlignment="1">
      <alignment/>
    </xf>
    <xf numFmtId="164" fontId="5" fillId="33" borderId="19" xfId="0" applyNumberFormat="1" applyFont="1" applyFill="1" applyBorder="1" applyAlignment="1">
      <alignment/>
    </xf>
    <xf numFmtId="164" fontId="0" fillId="0" borderId="20" xfId="0" applyNumberFormat="1" applyBorder="1" applyAlignment="1">
      <alignment/>
    </xf>
    <xf numFmtId="164" fontId="5" fillId="33" borderId="21" xfId="0" applyNumberFormat="1" applyFont="1" applyFill="1" applyBorder="1" applyAlignment="1">
      <alignment/>
    </xf>
    <xf numFmtId="164" fontId="5" fillId="0" borderId="22" xfId="0" applyNumberFormat="1" applyFont="1" applyBorder="1" applyAlignment="1">
      <alignment/>
    </xf>
    <xf numFmtId="0" fontId="13" fillId="0" borderId="0" xfId="0" applyFont="1" applyBorder="1" applyAlignment="1">
      <alignment/>
    </xf>
    <xf numFmtId="0" fontId="0" fillId="0" borderId="23" xfId="0" applyBorder="1" applyAlignment="1">
      <alignment/>
    </xf>
    <xf numFmtId="0" fontId="14" fillId="0" borderId="24" xfId="0" applyFont="1" applyBorder="1" applyAlignment="1">
      <alignment/>
    </xf>
    <xf numFmtId="0" fontId="0" fillId="0" borderId="0" xfId="0" applyFill="1" applyBorder="1" applyAlignment="1">
      <alignment/>
    </xf>
    <xf numFmtId="43" fontId="1" fillId="0" borderId="0" xfId="45" applyFont="1" applyBorder="1" applyAlignment="1">
      <alignment/>
    </xf>
    <xf numFmtId="0" fontId="6" fillId="0" borderId="0" xfId="0" applyFont="1" applyFill="1" applyBorder="1" applyAlignment="1" applyProtection="1">
      <alignment/>
      <protection locked="0"/>
    </xf>
    <xf numFmtId="43" fontId="4" fillId="34" borderId="0" xfId="45" applyFont="1" applyFill="1" applyBorder="1" applyAlignment="1">
      <alignment/>
    </xf>
    <xf numFmtId="0" fontId="6" fillId="34" borderId="0" xfId="0" applyFont="1" applyFill="1" applyBorder="1" applyAlignment="1" applyProtection="1">
      <alignment/>
      <protection locked="0"/>
    </xf>
    <xf numFmtId="0" fontId="5" fillId="0" borderId="0" xfId="0" applyFont="1" applyAlignment="1">
      <alignment/>
    </xf>
    <xf numFmtId="0" fontId="5" fillId="0" borderId="0" xfId="0" applyNumberFormat="1" applyFont="1" applyAlignment="1">
      <alignment/>
    </xf>
    <xf numFmtId="0" fontId="4" fillId="0" borderId="0" xfId="0" applyFont="1" applyFill="1" applyBorder="1" applyAlignment="1">
      <alignment horizontal="left"/>
    </xf>
    <xf numFmtId="49" fontId="5" fillId="0" borderId="0" xfId="0" applyNumberFormat="1"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left"/>
    </xf>
    <xf numFmtId="49" fontId="5" fillId="0" borderId="0" xfId="0" applyNumberFormat="1" applyFont="1" applyFill="1" applyAlignment="1">
      <alignment/>
    </xf>
    <xf numFmtId="49" fontId="4" fillId="0" borderId="0" xfId="0" applyNumberFormat="1" applyFont="1" applyFill="1" applyAlignment="1">
      <alignment/>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0" xfId="0" applyFont="1" applyFill="1" applyBorder="1" applyAlignment="1">
      <alignment horizontal="center" vertical="center"/>
    </xf>
    <xf numFmtId="0" fontId="15" fillId="35" borderId="0" xfId="0" applyFont="1" applyFill="1" applyAlignment="1">
      <alignment horizontal="right"/>
    </xf>
    <xf numFmtId="0" fontId="15" fillId="35" borderId="0" xfId="0" applyFont="1" applyFill="1" applyAlignment="1">
      <alignment horizontal="center"/>
    </xf>
    <xf numFmtId="43" fontId="15" fillId="35" borderId="0" xfId="45" applyFont="1" applyFill="1" applyAlignment="1">
      <alignment horizontal="center"/>
    </xf>
    <xf numFmtId="49" fontId="0" fillId="0" borderId="0" xfId="0" applyNumberFormat="1" applyAlignment="1">
      <alignment/>
    </xf>
    <xf numFmtId="43" fontId="16" fillId="0" borderId="0" xfId="45" applyFont="1" applyBorder="1" applyAlignment="1">
      <alignment/>
    </xf>
    <xf numFmtId="49" fontId="4" fillId="0" borderId="0" xfId="0" applyNumberFormat="1" applyFont="1" applyFill="1" applyBorder="1" applyAlignment="1">
      <alignment horizontal="left"/>
    </xf>
    <xf numFmtId="49" fontId="5" fillId="0" borderId="0" xfId="0" applyNumberFormat="1" applyFont="1" applyFill="1" applyBorder="1" applyAlignment="1">
      <alignment horizontal="left"/>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center"/>
    </xf>
    <xf numFmtId="0" fontId="10" fillId="0" borderId="0" xfId="0" applyFont="1" applyBorder="1" applyAlignment="1">
      <alignment/>
    </xf>
    <xf numFmtId="0" fontId="10" fillId="0" borderId="29" xfId="0" applyFont="1" applyBorder="1" applyAlignment="1">
      <alignment horizontal="center"/>
    </xf>
    <xf numFmtId="0" fontId="10" fillId="0" borderId="29" xfId="0" applyFont="1" applyBorder="1" applyAlignment="1">
      <alignment/>
    </xf>
    <xf numFmtId="164" fontId="15" fillId="35" borderId="0" xfId="0" applyNumberFormat="1" applyFont="1" applyFill="1" applyAlignment="1">
      <alignment horizontal="right"/>
    </xf>
    <xf numFmtId="0" fontId="4" fillId="0" borderId="0" xfId="0" applyFont="1" applyFill="1" applyAlignment="1">
      <alignment horizontal="center"/>
    </xf>
    <xf numFmtId="0" fontId="4" fillId="0" borderId="30" xfId="0" applyFont="1" applyFill="1" applyBorder="1" applyAlignment="1">
      <alignment textRotation="90" wrapText="1"/>
    </xf>
    <xf numFmtId="0" fontId="7" fillId="0" borderId="31" xfId="0" applyFont="1" applyBorder="1" applyAlignment="1">
      <alignment horizontal="center" vertical="center"/>
    </xf>
    <xf numFmtId="0" fontId="9" fillId="0" borderId="32" xfId="0" applyFont="1" applyFill="1" applyBorder="1" applyAlignment="1">
      <alignment textRotation="90" wrapText="1"/>
    </xf>
    <xf numFmtId="0" fontId="4" fillId="0" borderId="0" xfId="0" applyFont="1" applyAlignment="1">
      <alignment/>
    </xf>
    <xf numFmtId="0" fontId="9" fillId="0" borderId="32" xfId="0" applyFont="1" applyFill="1" applyBorder="1" applyAlignment="1">
      <alignment wrapText="1"/>
    </xf>
    <xf numFmtId="164" fontId="17" fillId="0" borderId="0" xfId="0" applyNumberFormat="1" applyFont="1" applyAlignment="1">
      <alignment/>
    </xf>
    <xf numFmtId="0" fontId="17" fillId="0" borderId="0" xfId="0" applyFont="1" applyAlignment="1">
      <alignment/>
    </xf>
    <xf numFmtId="14" fontId="16"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Border="1" applyAlignment="1">
      <alignment/>
    </xf>
    <xf numFmtId="164" fontId="16" fillId="0" borderId="0" xfId="0" applyNumberFormat="1" applyFont="1" applyAlignment="1">
      <alignment/>
    </xf>
    <xf numFmtId="0" fontId="16" fillId="0" borderId="0" xfId="0" applyFont="1" applyAlignment="1">
      <alignment/>
    </xf>
    <xf numFmtId="14" fontId="16" fillId="0" borderId="0" xfId="0" applyNumberFormat="1" applyFont="1" applyAlignment="1">
      <alignment/>
    </xf>
    <xf numFmtId="0" fontId="17" fillId="0" borderId="30" xfId="0" applyFont="1" applyFill="1" applyBorder="1" applyAlignment="1">
      <alignment textRotation="90" wrapText="1"/>
    </xf>
    <xf numFmtId="0" fontId="17" fillId="0" borderId="0" xfId="0" applyFont="1" applyFill="1" applyAlignment="1">
      <alignment horizontal="center"/>
    </xf>
    <xf numFmtId="0" fontId="17" fillId="0" borderId="0" xfId="0" applyFont="1" applyAlignment="1">
      <alignment/>
    </xf>
    <xf numFmtId="0" fontId="18" fillId="0" borderId="0" xfId="0" applyFont="1" applyAlignment="1">
      <alignment horizontal="right"/>
    </xf>
    <xf numFmtId="0" fontId="18" fillId="0" borderId="30" xfId="0" applyFont="1" applyBorder="1" applyAlignment="1">
      <alignment horizontal="center"/>
    </xf>
    <xf numFmtId="0" fontId="0" fillId="0" borderId="0" xfId="0" applyAlignment="1">
      <alignment horizontal="justify"/>
    </xf>
    <xf numFmtId="0" fontId="70" fillId="0" borderId="0" xfId="0" applyFont="1" applyAlignment="1">
      <alignment horizontal="justify"/>
    </xf>
    <xf numFmtId="0" fontId="71" fillId="0" borderId="0" xfId="0" applyFont="1" applyAlignment="1">
      <alignment horizontal="justify"/>
    </xf>
    <xf numFmtId="0" fontId="67" fillId="0" borderId="0" xfId="0" applyFont="1" applyAlignment="1">
      <alignment horizontal="justify"/>
    </xf>
    <xf numFmtId="0" fontId="2" fillId="2" borderId="27"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7" xfId="0" applyFont="1" applyFill="1" applyBorder="1" applyAlignment="1">
      <alignment horizontal="left" vertical="center"/>
    </xf>
    <xf numFmtId="0" fontId="72" fillId="0" borderId="0" xfId="0" applyFont="1" applyFill="1" applyAlignment="1">
      <alignment horizontal="left"/>
    </xf>
    <xf numFmtId="0" fontId="73" fillId="2" borderId="0" xfId="0" applyFont="1" applyFill="1" applyAlignment="1">
      <alignment horizontal="right"/>
    </xf>
    <xf numFmtId="0" fontId="73" fillId="2" borderId="0" xfId="0" applyFont="1" applyFill="1" applyAlignment="1">
      <alignment horizontal="left"/>
    </xf>
    <xf numFmtId="0" fontId="72" fillId="0" borderId="0" xfId="0" applyFont="1" applyFill="1" applyBorder="1" applyAlignment="1">
      <alignment horizontal="left"/>
    </xf>
    <xf numFmtId="49" fontId="72" fillId="0" borderId="0" xfId="0" applyNumberFormat="1" applyFont="1" applyFill="1" applyAlignment="1">
      <alignment horizontal="left"/>
    </xf>
    <xf numFmtId="49" fontId="72" fillId="0" borderId="0" xfId="0" applyNumberFormat="1" applyFont="1" applyFill="1" applyAlignment="1">
      <alignment/>
    </xf>
    <xf numFmtId="0" fontId="72" fillId="0" borderId="0" xfId="0" applyNumberFormat="1" applyFont="1" applyAlignment="1">
      <alignment/>
    </xf>
    <xf numFmtId="0" fontId="0" fillId="0" borderId="29" xfId="0" applyBorder="1" applyAlignment="1">
      <alignment/>
    </xf>
    <xf numFmtId="164" fontId="0" fillId="0" borderId="29" xfId="0" applyNumberFormat="1" applyBorder="1" applyAlignment="1">
      <alignment/>
    </xf>
    <xf numFmtId="164" fontId="0" fillId="0" borderId="33" xfId="0" applyNumberFormat="1" applyBorder="1" applyAlignment="1">
      <alignment/>
    </xf>
    <xf numFmtId="0" fontId="0" fillId="0" borderId="33" xfId="0" applyBorder="1" applyAlignment="1">
      <alignment/>
    </xf>
    <xf numFmtId="164" fontId="0" fillId="0" borderId="0" xfId="45" applyNumberFormat="1" applyFont="1" applyAlignment="1">
      <alignment/>
    </xf>
    <xf numFmtId="0" fontId="74" fillId="0" borderId="0" xfId="0" applyFont="1" applyAlignment="1">
      <alignment/>
    </xf>
    <xf numFmtId="164" fontId="74" fillId="0" borderId="0" xfId="0" applyNumberFormat="1" applyFont="1" applyAlignment="1">
      <alignment/>
    </xf>
    <xf numFmtId="164" fontId="4" fillId="34" borderId="0" xfId="45" applyNumberFormat="1" applyFont="1" applyFill="1" applyBorder="1" applyAlignment="1">
      <alignment/>
    </xf>
    <xf numFmtId="164" fontId="16" fillId="0" borderId="0" xfId="45" applyNumberFormat="1" applyFont="1" applyBorder="1" applyAlignment="1">
      <alignment/>
    </xf>
    <xf numFmtId="0" fontId="75" fillId="0" borderId="0" xfId="0" applyFont="1" applyAlignment="1">
      <alignment horizontal="justify"/>
    </xf>
    <xf numFmtId="0" fontId="76" fillId="0" borderId="0" xfId="0" applyFont="1" applyAlignment="1">
      <alignment/>
    </xf>
    <xf numFmtId="49" fontId="77" fillId="0" borderId="0" xfId="0" applyNumberFormat="1" applyFont="1" applyFill="1" applyAlignment="1">
      <alignment/>
    </xf>
    <xf numFmtId="0" fontId="16" fillId="0" borderId="0" xfId="0" applyNumberFormat="1" applyFont="1" applyBorder="1" applyAlignment="1">
      <alignment/>
    </xf>
    <xf numFmtId="0" fontId="27" fillId="0" borderId="0" xfId="0" applyFont="1" applyAlignment="1">
      <alignment/>
    </xf>
    <xf numFmtId="173" fontId="27" fillId="0" borderId="34" xfId="0" applyNumberFormat="1" applyFont="1" applyBorder="1" applyAlignment="1">
      <alignment/>
    </xf>
    <xf numFmtId="173" fontId="27" fillId="0" borderId="34" xfId="0" applyNumberFormat="1" applyFont="1" applyBorder="1" applyAlignment="1">
      <alignment vertical="center"/>
    </xf>
    <xf numFmtId="3" fontId="27" fillId="0" borderId="34" xfId="0" applyNumberFormat="1" applyFont="1" applyBorder="1" applyAlignment="1">
      <alignment vertical="center"/>
    </xf>
    <xf numFmtId="0" fontId="27" fillId="0" borderId="34" xfId="0" applyFont="1" applyFill="1" applyBorder="1" applyAlignment="1">
      <alignment vertical="center"/>
    </xf>
    <xf numFmtId="3" fontId="27" fillId="0" borderId="0" xfId="0" applyNumberFormat="1" applyFont="1" applyAlignment="1">
      <alignment/>
    </xf>
    <xf numFmtId="173" fontId="27" fillId="0" borderId="0" xfId="0" applyNumberFormat="1" applyFont="1" applyAlignment="1">
      <alignment horizontal="right"/>
    </xf>
    <xf numFmtId="0" fontId="27" fillId="0" borderId="0" xfId="0" applyFont="1" applyFill="1" applyAlignment="1">
      <alignment/>
    </xf>
    <xf numFmtId="3" fontId="27" fillId="0" borderId="29" xfId="0" applyNumberFormat="1" applyFont="1" applyBorder="1" applyAlignment="1">
      <alignment/>
    </xf>
    <xf numFmtId="0" fontId="27" fillId="0" borderId="29" xfId="0" applyFont="1" applyBorder="1" applyAlignment="1">
      <alignment/>
    </xf>
    <xf numFmtId="173" fontId="27" fillId="0" borderId="0" xfId="0" applyNumberFormat="1" applyFont="1" applyAlignment="1">
      <alignment/>
    </xf>
    <xf numFmtId="3" fontId="27" fillId="0" borderId="0" xfId="0" applyNumberFormat="1" applyFont="1" applyFill="1" applyAlignment="1">
      <alignment/>
    </xf>
    <xf numFmtId="173" fontId="27" fillId="0" borderId="0" xfId="0" applyNumberFormat="1" applyFont="1" applyBorder="1" applyAlignment="1">
      <alignment/>
    </xf>
    <xf numFmtId="3" fontId="27" fillId="36" borderId="29" xfId="0" applyNumberFormat="1" applyFont="1" applyFill="1" applyBorder="1" applyAlignment="1">
      <alignment/>
    </xf>
    <xf numFmtId="3" fontId="27" fillId="36" borderId="0" xfId="0" applyNumberFormat="1" applyFont="1" applyFill="1" applyAlignment="1">
      <alignment/>
    </xf>
    <xf numFmtId="173" fontId="27" fillId="0" borderId="29" xfId="0" applyNumberFormat="1" applyFont="1" applyBorder="1" applyAlignment="1">
      <alignment horizontal="right"/>
    </xf>
    <xf numFmtId="14" fontId="27" fillId="0" borderId="0" xfId="0" applyNumberFormat="1" applyFont="1" applyAlignment="1">
      <alignment/>
    </xf>
    <xf numFmtId="0" fontId="27" fillId="0" borderId="0" xfId="0" applyFont="1" applyAlignment="1">
      <alignment horizontal="right"/>
    </xf>
    <xf numFmtId="0" fontId="28" fillId="0" borderId="0" xfId="0" applyFont="1" applyAlignment="1">
      <alignment/>
    </xf>
    <xf numFmtId="0" fontId="27" fillId="0" borderId="35" xfId="0" applyFont="1" applyBorder="1" applyAlignment="1">
      <alignment/>
    </xf>
    <xf numFmtId="3" fontId="27" fillId="0" borderId="0" xfId="0" applyNumberFormat="1" applyFont="1" applyBorder="1" applyAlignment="1">
      <alignment/>
    </xf>
    <xf numFmtId="0" fontId="27" fillId="0" borderId="0" xfId="0" applyFont="1" applyBorder="1" applyAlignment="1">
      <alignment/>
    </xf>
    <xf numFmtId="14" fontId="27" fillId="0" borderId="0" xfId="0" applyNumberFormat="1" applyFont="1" applyAlignment="1">
      <alignment horizontal="right"/>
    </xf>
    <xf numFmtId="3" fontId="27" fillId="0" borderId="36" xfId="0" applyNumberFormat="1" applyFont="1" applyBorder="1" applyAlignment="1">
      <alignment/>
    </xf>
    <xf numFmtId="0" fontId="4" fillId="0" borderId="0" xfId="52" applyFont="1">
      <alignment/>
      <protection/>
    </xf>
    <xf numFmtId="3" fontId="27" fillId="0" borderId="34" xfId="0" applyNumberFormat="1" applyFont="1" applyBorder="1" applyAlignment="1">
      <alignment/>
    </xf>
    <xf numFmtId="3" fontId="27" fillId="0" borderId="33" xfId="0" applyNumberFormat="1" applyFont="1" applyBorder="1" applyAlignment="1">
      <alignment vertical="center"/>
    </xf>
    <xf numFmtId="0" fontId="27" fillId="0" borderId="33" xfId="0" applyFont="1" applyBorder="1" applyAlignment="1">
      <alignment vertical="center"/>
    </xf>
    <xf numFmtId="3" fontId="27" fillId="0" borderId="33" xfId="0" applyNumberFormat="1" applyFont="1" applyBorder="1" applyAlignment="1">
      <alignment/>
    </xf>
    <xf numFmtId="173" fontId="27" fillId="0" borderId="33" xfId="0" applyNumberFormat="1" applyFont="1" applyBorder="1" applyAlignment="1">
      <alignment horizontal="right"/>
    </xf>
    <xf numFmtId="0" fontId="27" fillId="0" borderId="33" xfId="0" applyFont="1" applyBorder="1" applyAlignment="1">
      <alignment/>
    </xf>
    <xf numFmtId="173" fontId="27" fillId="36" borderId="29" xfId="0" applyNumberFormat="1" applyFont="1" applyFill="1" applyBorder="1" applyAlignment="1">
      <alignment/>
    </xf>
    <xf numFmtId="3" fontId="27" fillId="0" borderId="0" xfId="0" applyNumberFormat="1" applyFont="1" applyBorder="1" applyAlignment="1">
      <alignment vertical="center"/>
    </xf>
    <xf numFmtId="0" fontId="27" fillId="0" borderId="0" xfId="0" applyFont="1" applyBorder="1" applyAlignment="1">
      <alignment vertical="center"/>
    </xf>
    <xf numFmtId="0" fontId="27" fillId="0" borderId="34" xfId="0" applyFont="1" applyBorder="1" applyAlignment="1">
      <alignment vertical="center"/>
    </xf>
    <xf numFmtId="3" fontId="27" fillId="0" borderId="0" xfId="0" applyNumberFormat="1" applyFont="1" applyAlignment="1">
      <alignment horizontal="right"/>
    </xf>
    <xf numFmtId="173" fontId="27" fillId="0" borderId="29" xfId="0" applyNumberFormat="1" applyFont="1" applyBorder="1" applyAlignment="1">
      <alignment horizontal="right" vertical="top"/>
    </xf>
    <xf numFmtId="3" fontId="27" fillId="0" borderId="0" xfId="0" applyNumberFormat="1" applyFont="1" applyBorder="1" applyAlignment="1">
      <alignment horizontal="right" vertical="top"/>
    </xf>
    <xf numFmtId="0" fontId="27" fillId="0" borderId="0" xfId="0" applyFont="1" applyAlignment="1">
      <alignment vertical="top"/>
    </xf>
    <xf numFmtId="0" fontId="27" fillId="0" borderId="0" xfId="0" applyFont="1" applyAlignment="1">
      <alignment horizontal="left" vertical="top"/>
    </xf>
    <xf numFmtId="0" fontId="27" fillId="0" borderId="0" xfId="0" applyFont="1" applyAlignment="1">
      <alignment horizontal="left"/>
    </xf>
    <xf numFmtId="14" fontId="27" fillId="37" borderId="0" xfId="0" applyNumberFormat="1" applyFont="1" applyFill="1" applyAlignment="1">
      <alignment horizontal="right"/>
    </xf>
    <xf numFmtId="0" fontId="27" fillId="0" borderId="0" xfId="0" applyFont="1" applyAlignment="1">
      <alignment horizontal="center" vertical="center"/>
    </xf>
    <xf numFmtId="0" fontId="29" fillId="0" borderId="0" xfId="0" applyFont="1" applyAlignment="1">
      <alignment horizontal="center" vertical="center"/>
    </xf>
    <xf numFmtId="14" fontId="29" fillId="37" borderId="0" xfId="0" applyNumberFormat="1" applyFont="1" applyFill="1" applyAlignment="1">
      <alignment horizontal="center" vertical="center"/>
    </xf>
    <xf numFmtId="0" fontId="27" fillId="0" borderId="0" xfId="0" applyFont="1" applyAlignment="1">
      <alignment horizontal="center"/>
    </xf>
    <xf numFmtId="3" fontId="4" fillId="0" borderId="0" xfId="0" applyNumberFormat="1" applyFont="1" applyAlignment="1">
      <alignment/>
    </xf>
    <xf numFmtId="3" fontId="4" fillId="0" borderId="0" xfId="0" applyNumberFormat="1" applyFont="1" applyAlignment="1">
      <alignment horizontal="left"/>
    </xf>
    <xf numFmtId="43" fontId="4" fillId="36" borderId="0" xfId="49" applyFont="1" applyFill="1" applyAlignment="1">
      <alignment/>
    </xf>
    <xf numFmtId="0" fontId="4" fillId="37" borderId="0" xfId="0" applyFont="1" applyFill="1" applyAlignment="1">
      <alignment/>
    </xf>
    <xf numFmtId="0" fontId="5" fillId="37" borderId="0" xfId="0" applyFont="1" applyFill="1" applyAlignment="1">
      <alignment/>
    </xf>
    <xf numFmtId="0" fontId="5" fillId="0" borderId="0" xfId="52" applyFont="1" applyAlignment="1">
      <alignment horizontal="center"/>
      <protection/>
    </xf>
    <xf numFmtId="164" fontId="5" fillId="0" borderId="0" xfId="52" applyNumberFormat="1" applyFont="1" applyAlignment="1">
      <alignment horizontal="center"/>
      <protection/>
    </xf>
    <xf numFmtId="3" fontId="5" fillId="0" borderId="0" xfId="52" applyNumberFormat="1" applyFont="1" applyAlignment="1">
      <alignment horizontal="center"/>
      <protection/>
    </xf>
    <xf numFmtId="0" fontId="8" fillId="0" borderId="0" xfId="52" applyFont="1">
      <alignment/>
      <protection/>
    </xf>
    <xf numFmtId="164" fontId="5" fillId="0" borderId="0" xfId="52" applyNumberFormat="1" applyFont="1" applyAlignment="1">
      <alignment horizontal="center" vertical="center"/>
      <protection/>
    </xf>
    <xf numFmtId="3" fontId="5" fillId="0" borderId="0" xfId="52" applyNumberFormat="1" applyFont="1" applyAlignment="1">
      <alignment horizontal="center" vertical="center"/>
      <protection/>
    </xf>
    <xf numFmtId="0" fontId="8" fillId="0" borderId="0" xfId="52" applyFont="1" applyFill="1" applyBorder="1">
      <alignment/>
      <protection/>
    </xf>
    <xf numFmtId="0" fontId="5" fillId="0" borderId="0" xfId="52" applyFont="1">
      <alignment/>
      <protection/>
    </xf>
    <xf numFmtId="175" fontId="8" fillId="0" borderId="0" xfId="52" applyNumberFormat="1" applyFont="1" applyAlignment="1">
      <alignment horizontal="right"/>
      <protection/>
    </xf>
    <xf numFmtId="175" fontId="8" fillId="0" borderId="0" xfId="52" applyNumberFormat="1" applyFont="1" applyFill="1" applyAlignment="1">
      <alignment horizontal="right"/>
      <protection/>
    </xf>
    <xf numFmtId="173" fontId="4" fillId="0" borderId="0" xfId="52" applyNumberFormat="1" applyFont="1" applyAlignment="1">
      <alignment horizontal="right"/>
      <protection/>
    </xf>
    <xf numFmtId="0" fontId="4" fillId="0" borderId="0" xfId="52" applyFont="1" applyAlignment="1">
      <alignment horizontal="right"/>
      <protection/>
    </xf>
    <xf numFmtId="173" fontId="4" fillId="0" borderId="29" xfId="52" applyNumberFormat="1" applyFont="1" applyBorder="1" applyAlignment="1">
      <alignment horizontal="right"/>
      <protection/>
    </xf>
    <xf numFmtId="173" fontId="4" fillId="0" borderId="0" xfId="52" applyNumberFormat="1" applyFont="1" applyFill="1" applyAlignment="1">
      <alignment horizontal="right"/>
      <protection/>
    </xf>
    <xf numFmtId="173" fontId="4" fillId="0" borderId="0" xfId="52" applyNumberFormat="1" applyFont="1" applyBorder="1" applyAlignment="1">
      <alignment horizontal="right"/>
      <protection/>
    </xf>
    <xf numFmtId="3" fontId="4" fillId="0" borderId="0" xfId="52" applyNumberFormat="1" applyFont="1">
      <alignment/>
      <protection/>
    </xf>
    <xf numFmtId="173" fontId="4" fillId="0" borderId="33" xfId="52" applyNumberFormat="1" applyFont="1" applyBorder="1" applyAlignment="1">
      <alignment horizontal="right"/>
      <protection/>
    </xf>
    <xf numFmtId="173" fontId="5" fillId="0" borderId="36" xfId="52" applyNumberFormat="1" applyFont="1" applyBorder="1" applyAlignment="1">
      <alignment horizontal="right"/>
      <protection/>
    </xf>
    <xf numFmtId="173" fontId="4" fillId="0" borderId="29" xfId="52" applyNumberFormat="1" applyFont="1" applyFill="1" applyBorder="1" applyAlignment="1">
      <alignment horizontal="right"/>
      <protection/>
    </xf>
    <xf numFmtId="0" fontId="4" fillId="0" borderId="0" xfId="52" applyFont="1" applyFill="1" applyAlignment="1">
      <alignment horizontal="right"/>
      <protection/>
    </xf>
    <xf numFmtId="0" fontId="4" fillId="0" borderId="0" xfId="52" applyFont="1" applyFill="1">
      <alignment/>
      <protection/>
    </xf>
    <xf numFmtId="3" fontId="4" fillId="0" borderId="0" xfId="52" applyNumberFormat="1" applyFont="1" applyAlignment="1">
      <alignment horizontal="right"/>
      <protection/>
    </xf>
    <xf numFmtId="173" fontId="5" fillId="0" borderId="37" xfId="52" applyNumberFormat="1" applyFont="1" applyBorder="1" applyAlignment="1">
      <alignment horizontal="right"/>
      <protection/>
    </xf>
    <xf numFmtId="173" fontId="4" fillId="36" borderId="29" xfId="52" applyNumberFormat="1" applyFont="1" applyFill="1" applyBorder="1" applyAlignment="1">
      <alignment horizontal="right"/>
      <protection/>
    </xf>
    <xf numFmtId="173" fontId="5" fillId="0" borderId="0" xfId="52" applyNumberFormat="1" applyFont="1" applyAlignment="1">
      <alignment horizontal="right"/>
      <protection/>
    </xf>
    <xf numFmtId="3" fontId="4" fillId="0" borderId="29" xfId="52" applyNumberFormat="1" applyFont="1" applyBorder="1" applyAlignment="1">
      <alignment horizontal="right"/>
      <protection/>
    </xf>
    <xf numFmtId="173" fontId="4" fillId="0" borderId="0" xfId="52" applyNumberFormat="1" applyFont="1">
      <alignment/>
      <protection/>
    </xf>
    <xf numFmtId="175" fontId="5" fillId="0" borderId="0" xfId="52" applyNumberFormat="1" applyFont="1" applyAlignment="1">
      <alignment horizontal="right"/>
      <protection/>
    </xf>
    <xf numFmtId="0" fontId="31" fillId="0" borderId="0" xfId="52" applyFont="1">
      <alignment/>
      <protection/>
    </xf>
    <xf numFmtId="164" fontId="4" fillId="0" borderId="0" xfId="52" applyNumberFormat="1" applyFont="1" applyAlignment="1">
      <alignment horizontal="right"/>
      <protection/>
    </xf>
    <xf numFmtId="175" fontId="8" fillId="0" borderId="0" xfId="52" applyNumberFormat="1" applyFont="1" applyAlignment="1">
      <alignment horizontal="center"/>
      <protection/>
    </xf>
    <xf numFmtId="3" fontId="4" fillId="0" borderId="0" xfId="52" applyNumberFormat="1" applyFont="1" applyAlignment="1">
      <alignment horizontal="center"/>
      <protection/>
    </xf>
    <xf numFmtId="173" fontId="5" fillId="0" borderId="38" xfId="52" applyNumberFormat="1" applyFont="1" applyBorder="1" applyAlignment="1">
      <alignment horizontal="right"/>
      <protection/>
    </xf>
    <xf numFmtId="173" fontId="4" fillId="0" borderId="37" xfId="52" applyNumberFormat="1" applyFont="1" applyBorder="1" applyAlignment="1">
      <alignment horizontal="right"/>
      <protection/>
    </xf>
    <xf numFmtId="173" fontId="4" fillId="36" borderId="0" xfId="52" applyNumberFormat="1" applyFont="1" applyFill="1" applyAlignment="1">
      <alignment horizontal="right"/>
      <protection/>
    </xf>
    <xf numFmtId="0" fontId="5" fillId="0" borderId="0" xfId="52" applyFont="1" applyFill="1">
      <alignment/>
      <protection/>
    </xf>
    <xf numFmtId="49" fontId="4" fillId="0" borderId="0" xfId="52" applyNumberFormat="1" applyFont="1" applyAlignment="1">
      <alignment horizontal="center"/>
      <protection/>
    </xf>
    <xf numFmtId="49" fontId="4" fillId="0" borderId="0" xfId="52" applyNumberFormat="1" applyFont="1" applyAlignment="1">
      <alignment horizontal="right"/>
      <protection/>
    </xf>
    <xf numFmtId="0" fontId="78" fillId="0" borderId="0" xfId="0" applyFont="1" applyAlignment="1">
      <alignment horizontal="justify"/>
    </xf>
    <xf numFmtId="0" fontId="79" fillId="0" borderId="0" xfId="0" applyFont="1" applyAlignment="1">
      <alignment horizontal="justify"/>
    </xf>
    <xf numFmtId="49" fontId="4" fillId="36" borderId="0" xfId="0" applyNumberFormat="1" applyFont="1" applyFill="1" applyAlignment="1">
      <alignment horizontal="center"/>
    </xf>
    <xf numFmtId="0" fontId="27" fillId="0" borderId="0" xfId="0" applyFont="1" applyFill="1" applyAlignment="1">
      <alignment horizontal="left" wrapText="1"/>
    </xf>
    <xf numFmtId="0" fontId="27" fillId="0" borderId="0" xfId="0" applyFont="1" applyFill="1" applyAlignment="1">
      <alignment horizontal="left"/>
    </xf>
    <xf numFmtId="0" fontId="5" fillId="0" borderId="0" xfId="52" applyFont="1" applyFill="1" applyAlignment="1">
      <alignment horizontal="left" wrapText="1"/>
      <protection/>
    </xf>
    <xf numFmtId="0" fontId="30" fillId="0" borderId="0" xfId="52" applyFont="1" applyAlignment="1">
      <alignment horizontal="center"/>
      <protection/>
    </xf>
    <xf numFmtId="0" fontId="5" fillId="0" borderId="0" xfId="52" applyFont="1" applyAlignment="1">
      <alignment horizontal="center"/>
      <protection/>
    </xf>
    <xf numFmtId="0" fontId="4" fillId="0" borderId="0" xfId="52" applyAlignment="1">
      <alignment horizontal="center"/>
      <protection/>
    </xf>
    <xf numFmtId="0" fontId="8" fillId="0" borderId="0" xfId="52" applyFont="1" applyAlignment="1">
      <alignment horizontal="center" vertical="center"/>
      <protection/>
    </xf>
    <xf numFmtId="0" fontId="5" fillId="0" borderId="0" xfId="52" applyFont="1" applyAlignment="1">
      <alignment horizontal="center" vertical="center"/>
      <protection/>
    </xf>
    <xf numFmtId="0" fontId="17" fillId="0" borderId="39" xfId="0" applyFont="1" applyFill="1" applyBorder="1" applyAlignment="1">
      <alignment horizontal="center" wrapText="1"/>
    </xf>
    <xf numFmtId="0" fontId="17" fillId="0" borderId="33" xfId="0" applyFont="1" applyFill="1" applyBorder="1" applyAlignment="1">
      <alignment horizontal="center" wrapText="1"/>
    </xf>
    <xf numFmtId="0" fontId="17" fillId="0" borderId="40" xfId="0" applyFont="1" applyFill="1" applyBorder="1" applyAlignment="1">
      <alignment horizontal="center" wrapText="1"/>
    </xf>
    <xf numFmtId="0" fontId="4" fillId="0" borderId="39" xfId="0" applyFont="1" applyFill="1" applyBorder="1" applyAlignment="1">
      <alignment horizontal="center" wrapText="1"/>
    </xf>
    <xf numFmtId="0" fontId="4" fillId="0" borderId="40" xfId="0" applyFont="1" applyFill="1" applyBorder="1" applyAlignment="1">
      <alignment horizontal="center" wrapText="1"/>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4" fillId="0" borderId="0" xfId="0" applyFont="1" applyFill="1" applyAlignment="1">
      <alignment horizontal="center"/>
    </xf>
    <xf numFmtId="0" fontId="17" fillId="0" borderId="0" xfId="0" applyFont="1" applyFill="1" applyAlignment="1">
      <alignment horizontal="center"/>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0] 2" xfId="47"/>
    <cellStyle name="Migliaia 2" xfId="48"/>
    <cellStyle name="Migliaia 3" xfId="49"/>
    <cellStyle name="Neutrale" xfId="50"/>
    <cellStyle name="Normale 2" xfId="51"/>
    <cellStyle name="Normale 2 2" xfId="52"/>
    <cellStyle name="Nota" xfId="53"/>
    <cellStyle name="Output" xfId="54"/>
    <cellStyle name="Percent" xfId="55"/>
    <cellStyle name="Percentuale 2"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6">
    <dxf>
      <numFmt numFmtId="164" formatCode="#,##0.00_ ;[Red]\-#,##0.00\ "/>
      <border/>
    </dxf>
    <dxf>
      <font>
        <color rgb="FFFFFFFF"/>
      </font>
      <border/>
    </dxf>
    <dxf>
      <font>
        <b/>
        <color rgb="FF000000"/>
      </font>
      <border/>
    </dxf>
    <dxf>
      <border>
        <left>
          <color rgb="FF000000"/>
        </left>
        <right>
          <color rgb="FF000000"/>
        </right>
        <top>
          <color rgb="FF000000"/>
        </top>
        <bottom>
          <color rgb="FF000000"/>
        </bottom>
      </border>
    </dxf>
    <dxf>
      <border>
        <left style="medium">
          <color rgb="FF333399"/>
        </left>
      </border>
    </dxf>
    <dxf>
      <border>
        <left style="medium">
          <color rgb="FF333399"/>
        </left>
        <top style="medium">
          <color rgb="FF333399"/>
        </top>
        <bottom style="medium">
          <color rgb="FF333399"/>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GE%20contabilit&#22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COGE"/>
      <sheetName val="contabilità"/>
      <sheetName val="mastri subtotali"/>
      <sheetName val="mastri subtotali macro"/>
      <sheetName val="situazione contabile"/>
      <sheetName val="bil abbr"/>
      <sheetName val="bilancio UE"/>
      <sheetName val="piano conti"/>
      <sheetName val="griglia correzione"/>
      <sheetName val="situazione cont filtro"/>
      <sheetName val="mastri pivot (Excel2007)"/>
      <sheetName val="mastri pivot (Exel2003)"/>
      <sheetName val="Foglio1"/>
      <sheetName val="Foglio2"/>
    </sheetNames>
    <sheetDataSet>
      <sheetData sheetId="6">
        <row r="265">
          <cell r="J265">
            <v>-104828</v>
          </cell>
          <cell r="K26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ATA">
      <sharedItems containsDate="1" containsString="0" containsBlank="1" containsMixedTypes="0" count="16">
        <m/>
        <d v="2009-02-01T00:00:00.000"/>
        <d v="2009-03-01T00:00:00.000"/>
        <d v="2009-03-10T00:00:00.000"/>
        <d v="2009-03-15T00:00:00.000"/>
        <d v="2009-04-01T00:00:00.000"/>
        <d v="2009-04-27T00:00:00.000"/>
        <d v="2009-10-01T00:00:00.000"/>
        <d v="2009-11-30T00:00:00.000"/>
        <d v="2009-12-31T00:00:00.000"/>
        <d v="2010-01-01T00:00:00.000"/>
        <d v="2010-04-01T00:00:00.000"/>
        <d v="2010-04-30T00:00:00.000"/>
        <d v="2010-12-31T00:00:00.000"/>
        <d v="2011-04-30T00:00:00.000"/>
        <d v="2011-05-20T00:00:00.000"/>
      </sharedItems>
    </cacheField>
    <cacheField name="COD.">
      <sharedItems containsMixedTypes="0"/>
    </cacheField>
    <cacheField name="CONTO">
      <sharedItems containsBlank="1" containsMixedTypes="0" count="39">
        <s v="totale controllo"/>
        <s v="AZIONISTI C/SOTTOSCRIZIONE"/>
        <s v="CAPITALE SOCIALE"/>
        <s v="BANCA C/VICOLATO"/>
        <s v="FABBRICATI"/>
        <s v="MACCHINARI"/>
        <s v="BANCA X C/C"/>
        <s v="COSTI D'IMPIANTO AMPLIAMENTO"/>
        <s v="IVA NS CREDITO"/>
        <s v="DEBITI VERSO FORNITORI"/>
        <s v="DEBITI PER RITENUTE DA VERSARE"/>
        <s v="COMPENSI SINDACI"/>
        <s v="OBBLIGAZIONISTI C/SOTTOSCRIZIONE"/>
        <s v="DISAGGIO SU PRESTITI"/>
        <s v="PRESTITI OBBLIGAZIONARI"/>
        <s v="INTERESSI SU OBBLIGAZIONI"/>
        <s v="OBBLIGAZIONISTI C/INTERESSI"/>
        <s v="IRES C/ACCONTI"/>
        <s v="IRAP C/ACCONTI"/>
        <s v="CREDITI PER RITENUTE SUBITE"/>
        <s v="INTERESSI ATTIVI BANCARI"/>
        <s v="IRES"/>
        <s v="DEBITI PER IMPOSTE"/>
        <s v="IRAP"/>
        <s v="RATEI PASSIVI"/>
        <s v="AMMORT. DISAGGIO"/>
        <s v="AMMORT. COSTI D'IMPIANTO"/>
        <s v="FONDO AMM. COSTI D'IMPIANTO"/>
        <s v="PERDITA DI ESERCIZIO"/>
        <s v="CONTO ECONOMICO DI RISULTATO"/>
        <s v="DEBITI PER OBBLIGAZ ESTRATTE"/>
        <s v="PERDITE A NUOVO"/>
        <s v="UTILE DI ESERCIZIO"/>
        <s v="RISERVA LEGALE"/>
        <s v="RISERVA STATUTARIA"/>
        <s v="RISERVA STRAORDINARIA"/>
        <s v="AZIONISTI C/DIVIDENDI"/>
        <s v="UTILI A NUOVO"/>
        <m/>
      </sharedItems>
    </cacheField>
    <cacheField name="DESCRIZIONE">
      <sharedItems containsBlank="1" containsMixedTypes="0" count="20">
        <m/>
        <s v="COSTITUZ SOCIETA'"/>
        <s v="VERSAMENTO"/>
        <s v="FATT NOTAIO"/>
        <s v="PAG FATTURA"/>
        <s v="FATT PERITO"/>
        <s v="FATT SINDACI"/>
        <s v="PREST OBBLIGAZ"/>
        <s v="CEDOLE OBBLIGAZIONI"/>
        <s v="ACC IMPOSTE"/>
        <s v="INTERESSI BANCA"/>
        <s v="IMPOSTE ESERCIZIO"/>
        <s v="SCRITT  ASSESTAMENTO"/>
        <s v="SCRITT EPILOGO"/>
        <s v="SCRITT APERTURA"/>
        <s v="PAGAMENTO"/>
        <s v="RIMB OBBLIGAZ"/>
        <s v="DEST RISULTATO ESERC"/>
        <s v="SCRITT ASSESTAMENTO"/>
        <s v="OK"/>
      </sharedItems>
    </cacheField>
    <cacheField name="DARE ">
      <sharedItems containsMixedTypes="1" containsNumber="1"/>
    </cacheField>
    <cacheField name="AVERE">
      <sharedItems containsMixedTypes="1"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ATA">
      <sharedItems containsDate="1" containsString="0" containsBlank="1" containsMixedTypes="0" count="16">
        <m/>
        <d v="2009-02-01T00:00:00.000"/>
        <d v="2009-03-01T00:00:00.000"/>
        <d v="2009-03-10T00:00:00.000"/>
        <d v="2009-03-15T00:00:00.000"/>
        <d v="2009-04-01T00:00:00.000"/>
        <d v="2009-04-27T00:00:00.000"/>
        <d v="2009-10-01T00:00:00.000"/>
        <d v="2009-11-30T00:00:00.000"/>
        <d v="2009-12-31T00:00:00.000"/>
        <d v="2010-01-01T00:00:00.000"/>
        <d v="2010-04-01T00:00:00.000"/>
        <d v="2010-04-30T00:00:00.000"/>
        <d v="2010-12-31T00:00:00.000"/>
        <d v="2011-04-30T00:00:00.000"/>
        <d v="2011-05-20T00:00:00.000"/>
      </sharedItems>
    </cacheField>
    <cacheField name="COD.">
      <sharedItems containsMixedTypes="0"/>
    </cacheField>
    <cacheField name="CONTO">
      <sharedItems containsBlank="1" containsMixedTypes="0" count="51">
        <s v="totale controllo"/>
        <s v="AZIONISTI C/SOTTOSCRIZIONE"/>
        <s v="CAPITALE SOCIALE"/>
        <s v="BANCA C/VINCOLATO"/>
        <s v="FABBRICATI"/>
        <s v="MACCHINARI"/>
        <s v="BANCA X C/C"/>
        <s v="COSTI DI IMPIANTO"/>
        <s v="IVA NS CREDITO"/>
        <s v="DEBITI VS FORNITORI"/>
        <s v="DEBITI PER RITENUTE DA VERSARE"/>
        <s v="COMPETENZE SINDACI"/>
        <s v="OBBLIGAZIONISTI C/SOTTOSCRIZIONE"/>
        <s v="DISAGGIO SU PRESTITI"/>
        <s v="PRESTITI OBBLIGAZIONARI"/>
        <s v="INTERESSI SU OBBLIGAZIONI"/>
        <s v="OBBLIGAZIONISTI C/INTERESSI"/>
        <s v="IRES C/ACCONTO"/>
        <s v="IRAP C/ACCONTO"/>
        <s v="CREDITI PER RITENUTE SUBITE"/>
        <s v="INTERESSI ATTIVI BANCARI"/>
        <s v="IRES"/>
        <s v="DEBITI PER IMPOSTE"/>
        <s v="IRAP"/>
        <s v="RATEI PASSIVI"/>
        <s v="AMMORTAMENTO DISAGGIO SU PRESTITI"/>
        <s v="AMMORTAMENTO COSTI DI IMPIANTO"/>
        <s v="FONDO AMM. COSTI DI IMPIANTO"/>
        <s v="PERDITA DI ESERCIZIO"/>
        <s v="CONTO DI RISULTATO ECONOMICO"/>
        <s v="DEBITI PER OBBLIGAZIONI ESTRATTE"/>
        <s v="PERDITE A NUOVO"/>
        <s v="UTILE DI ESERCIZIO"/>
        <s v="RISERVA LEGALE"/>
        <s v="RISERVA STATUTARIA"/>
        <s v="RISERVA STRAORDINARIA"/>
        <s v="AZIONISTI C/DIVIDENDI"/>
        <s v="UTILI A NUOVO"/>
        <m/>
        <s v="BILANCIO DI CHIUSURA"/>
        <s v="DEBITI VERSO FORNITORI"/>
        <s v="BANCA C/VICOLATO"/>
        <s v="AMMORT. DISAGGIO"/>
        <s v="FONDO AMM. COSTI D'IMPIANTO"/>
        <s v="COSTI D'IMPIANTO AMPLIAMENTO"/>
        <s v="COMPENSI SINDACI"/>
        <s v="DEBITI PER OBBLIGAZ ESTRATTE"/>
        <s v="IRES C/ACCONTI"/>
        <s v="CONTO ECONOMICO DI RISULTATO"/>
        <s v="AMMORT. COSTI D'IMPIANTO"/>
        <s v="IRAP C/ACCONTI"/>
      </sharedItems>
    </cacheField>
    <cacheField name="DESCRIZIONE">
      <sharedItems containsBlank="1" containsMixedTypes="0" count="21">
        <s v="OK"/>
        <s v="COSTITUZ SOCIETA'"/>
        <m/>
        <s v="VERSAMENTO"/>
        <s v="FATT NOTAIO"/>
        <s v="PAG FATTURA"/>
        <s v="FATT PERITO"/>
        <s v="FATT SINDACI"/>
        <s v="PREST OBBLIGAZ"/>
        <s v="CEDOLE OBBLIGAZIONI"/>
        <s v="ACC IMPOSTE"/>
        <s v="INTERESSI BANCA"/>
        <s v="IMPOSTE ESERCIZIO"/>
        <s v="SCRITT  ASSESTAMENTO"/>
        <s v="SCRITT EPILOGO"/>
        <s v="SCRITT APERTURA"/>
        <s v="PAGAMENTO"/>
        <s v="RIMB OBBLIGAZ"/>
        <s v="DEST RISULTATO ESERC"/>
        <s v="SCRITT ASSESTAMENTO"/>
        <s v="QUADRATURA CONTI"/>
      </sharedItems>
    </cacheField>
    <cacheField name="DARE ">
      <sharedItems containsMixedTypes="1" containsNumber="1"/>
    </cacheField>
    <cacheField name="AVER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ella_pivot3" cacheId="3" applyNumberFormats="0" applyBorderFormats="0" applyFontFormats="0" applyPatternFormats="0" applyAlignmentFormats="0" applyWidthHeightFormats="0" dataCaption="Dati" showMissing="1" preserveFormatting="1" useAutoFormatting="1" colGrandTotals="0" itemPrintTitles="1" compactData="0" updatedVersion="2" indent="0" showMemberPropertyTips="1">
  <location ref="A1:E123" firstHeaderRow="1" firstDataRow="2" firstDataCol="3"/>
  <pivotFields count="6">
    <pivotField axis="axisRow" compact="0" outline="0" subtotalTop="0" showAll="0" defaultSubtotal="0">
      <items count="16">
        <item x="1"/>
        <item x="5"/>
        <item x="6"/>
        <item x="7"/>
        <item x="9"/>
        <item x="10"/>
        <item x="11"/>
        <item x="12"/>
        <item x="13"/>
        <item x="14"/>
        <item x="15"/>
        <item x="0"/>
        <item x="2"/>
        <item x="3"/>
        <item x="4"/>
        <item x="8"/>
      </items>
    </pivotField>
    <pivotField compact="0" outline="0" subtotalTop="0" showAll="0"/>
    <pivotField axis="axisRow" compact="0" outline="0" subtotalTop="0" showAll="0">
      <items count="40">
        <item x="26"/>
        <item x="25"/>
        <item x="36"/>
        <item x="1"/>
        <item x="3"/>
        <item x="6"/>
        <item x="2"/>
        <item x="11"/>
        <item x="29"/>
        <item x="7"/>
        <item x="19"/>
        <item x="22"/>
        <item x="30"/>
        <item x="10"/>
        <item x="9"/>
        <item x="13"/>
        <item x="4"/>
        <item x="27"/>
        <item x="15"/>
        <item x="23"/>
        <item x="18"/>
        <item x="21"/>
        <item x="17"/>
        <item x="8"/>
        <item x="5"/>
        <item x="16"/>
        <item x="12"/>
        <item x="28"/>
        <item x="31"/>
        <item x="14"/>
        <item x="24"/>
        <item x="33"/>
        <item x="34"/>
        <item x="35"/>
        <item h="1" x="0"/>
        <item x="32"/>
        <item x="37"/>
        <item h="1" x="38"/>
        <item x="20"/>
        <item t="default"/>
      </items>
    </pivotField>
    <pivotField axis="axisRow" compact="0" outline="0" subtotalTop="0" showAll="0" defaultSubtotal="0">
      <items count="20">
        <item m="1" x="19"/>
        <item x="0"/>
        <item x="1"/>
        <item x="2"/>
        <item x="3"/>
        <item x="4"/>
        <item x="5"/>
        <item x="6"/>
        <item x="7"/>
        <item x="8"/>
        <item x="9"/>
        <item x="10"/>
        <item x="11"/>
        <item x="12"/>
        <item x="13"/>
        <item x="14"/>
        <item x="15"/>
        <item x="16"/>
        <item x="17"/>
        <item x="18"/>
      </items>
    </pivotField>
    <pivotField dataField="1" compact="0" outline="0" subtotalTop="0" showAll="0"/>
    <pivotField dataField="1" compact="0" outline="0" subtotalTop="0" showAll="0"/>
  </pivotFields>
  <rowFields count="3">
    <field x="2"/>
    <field x="0"/>
    <field x="3"/>
  </rowFields>
  <rowItems count="121">
    <i>
      <x/>
      <x v="4"/>
      <x v="1"/>
    </i>
    <i t="default">
      <x/>
    </i>
    <i>
      <x v="1"/>
      <x v="4"/>
      <x v="1"/>
    </i>
    <i r="1">
      <x v="8"/>
      <x v="1"/>
    </i>
    <i t="default">
      <x v="1"/>
    </i>
    <i>
      <x v="2"/>
      <x v="9"/>
      <x v="1"/>
    </i>
    <i r="1">
      <x v="10"/>
      <x v="16"/>
    </i>
    <i t="default">
      <x v="2"/>
    </i>
    <i>
      <x v="3"/>
      <x/>
      <x v="1"/>
    </i>
    <i r="2">
      <x v="2"/>
    </i>
    <i t="default">
      <x v="3"/>
    </i>
    <i>
      <x v="4"/>
      <x/>
      <x v="1"/>
    </i>
    <i t="default">
      <x v="4"/>
    </i>
    <i>
      <x v="5"/>
      <x/>
      <x v="3"/>
    </i>
    <i r="1">
      <x v="2"/>
      <x v="8"/>
    </i>
    <i r="1">
      <x v="3"/>
      <x v="1"/>
    </i>
    <i r="1">
      <x v="4"/>
      <x v="11"/>
    </i>
    <i r="1">
      <x v="6"/>
      <x v="1"/>
    </i>
    <i r="1">
      <x v="10"/>
      <x v="1"/>
    </i>
    <i r="1">
      <x v="12"/>
      <x v="1"/>
    </i>
    <i r="1">
      <x v="13"/>
      <x v="1"/>
    </i>
    <i r="1">
      <x v="14"/>
      <x v="1"/>
    </i>
    <i r="1">
      <x v="15"/>
      <x v="1"/>
    </i>
    <i t="default">
      <x v="5"/>
    </i>
    <i>
      <x v="6"/>
      <x/>
      <x v="1"/>
    </i>
    <i t="default">
      <x v="6"/>
    </i>
    <i>
      <x v="7"/>
      <x v="14"/>
      <x v="7"/>
    </i>
    <i t="default">
      <x v="7"/>
    </i>
    <i>
      <x v="8"/>
      <x v="4"/>
      <x v="1"/>
    </i>
    <i r="1">
      <x v="8"/>
      <x v="14"/>
    </i>
    <i t="default">
      <x v="8"/>
    </i>
    <i>
      <x v="9"/>
      <x v="12"/>
      <x v="4"/>
    </i>
    <i r="1">
      <x v="13"/>
      <x v="6"/>
    </i>
    <i t="default">
      <x v="9"/>
    </i>
    <i>
      <x v="10"/>
      <x v="4"/>
      <x v="1"/>
    </i>
    <i t="default">
      <x v="10"/>
    </i>
    <i>
      <x v="11"/>
      <x v="4"/>
      <x v="1"/>
    </i>
    <i t="default">
      <x v="11"/>
    </i>
    <i>
      <x v="12"/>
      <x v="6"/>
      <x v="1"/>
    </i>
    <i r="2">
      <x v="16"/>
    </i>
    <i t="default">
      <x v="12"/>
    </i>
    <i>
      <x v="13"/>
      <x v="2"/>
      <x v="1"/>
    </i>
    <i r="1">
      <x v="3"/>
      <x v="1"/>
    </i>
    <i r="1">
      <x v="6"/>
      <x v="1"/>
    </i>
    <i r="1">
      <x v="9"/>
      <x v="1"/>
    </i>
    <i r="1">
      <x v="12"/>
      <x v="1"/>
    </i>
    <i r="1">
      <x v="13"/>
      <x v="1"/>
    </i>
    <i r="1">
      <x v="14"/>
      <x v="1"/>
    </i>
    <i t="default">
      <x v="13"/>
    </i>
    <i>
      <x v="14"/>
      <x v="12"/>
      <x v="1"/>
    </i>
    <i r="2">
      <x v="5"/>
    </i>
    <i r="1">
      <x v="13"/>
      <x v="1"/>
    </i>
    <i r="2">
      <x v="5"/>
    </i>
    <i r="1">
      <x v="14"/>
      <x v="1"/>
    </i>
    <i r="2">
      <x v="5"/>
    </i>
    <i t="default">
      <x v="14"/>
    </i>
    <i>
      <x v="15"/>
      <x v="1"/>
      <x v="1"/>
    </i>
    <i r="1">
      <x v="4"/>
      <x v="1"/>
    </i>
    <i r="1">
      <x v="8"/>
      <x v="1"/>
    </i>
    <i t="default">
      <x v="15"/>
    </i>
    <i>
      <x v="16"/>
      <x/>
      <x v="1"/>
    </i>
    <i t="default">
      <x v="16"/>
    </i>
    <i>
      <x v="17"/>
      <x v="4"/>
      <x v="1"/>
    </i>
    <i t="default">
      <x v="17"/>
    </i>
    <i>
      <x v="18"/>
      <x v="2"/>
      <x v="1"/>
    </i>
    <i r="1">
      <x v="3"/>
      <x v="9"/>
    </i>
    <i r="1">
      <x v="4"/>
      <x v="13"/>
    </i>
    <i r="1">
      <x v="5"/>
      <x v="1"/>
    </i>
    <i r="1">
      <x v="6"/>
      <x v="9"/>
    </i>
    <i r="1">
      <x v="8"/>
      <x v="19"/>
    </i>
    <i t="default">
      <x v="18"/>
    </i>
    <i>
      <x v="19"/>
      <x v="4"/>
      <x v="1"/>
    </i>
    <i t="default">
      <x v="19"/>
    </i>
    <i>
      <x v="20"/>
      <x v="4"/>
      <x v="1"/>
    </i>
    <i r="1">
      <x v="15"/>
      <x v="1"/>
    </i>
    <i t="default">
      <x v="20"/>
    </i>
    <i>
      <x v="21"/>
      <x v="4"/>
      <x v="12"/>
    </i>
    <i t="default">
      <x v="21"/>
    </i>
    <i>
      <x v="22"/>
      <x v="4"/>
      <x v="1"/>
    </i>
    <i r="1">
      <x v="15"/>
      <x v="10"/>
    </i>
    <i t="default">
      <x v="22"/>
    </i>
    <i>
      <x v="23"/>
      <x v="12"/>
      <x v="1"/>
    </i>
    <i r="1">
      <x v="13"/>
      <x v="1"/>
    </i>
    <i r="1">
      <x v="14"/>
      <x v="1"/>
    </i>
    <i t="default">
      <x v="23"/>
    </i>
    <i>
      <x v="24"/>
      <x/>
      <x v="1"/>
    </i>
    <i t="default">
      <x v="24"/>
    </i>
    <i>
      <x v="25"/>
      <x v="3"/>
      <x v="1"/>
    </i>
    <i r="1">
      <x v="6"/>
      <x v="1"/>
    </i>
    <i r="2">
      <x v="16"/>
    </i>
    <i t="default">
      <x v="25"/>
    </i>
    <i>
      <x v="26"/>
      <x v="1"/>
      <x v="8"/>
    </i>
    <i r="1">
      <x v="2"/>
      <x v="1"/>
    </i>
    <i t="default">
      <x v="26"/>
    </i>
    <i>
      <x v="27"/>
      <x v="4"/>
      <x v="14"/>
    </i>
    <i r="1">
      <x v="7"/>
      <x v="1"/>
    </i>
    <i t="default">
      <x v="27"/>
    </i>
    <i>
      <x v="28"/>
      <x v="7"/>
      <x v="18"/>
    </i>
    <i r="1">
      <x v="9"/>
      <x v="1"/>
    </i>
    <i t="default">
      <x v="28"/>
    </i>
    <i>
      <x v="29"/>
      <x v="1"/>
      <x v="1"/>
    </i>
    <i r="1">
      <x v="6"/>
      <x v="17"/>
    </i>
    <i t="default">
      <x v="29"/>
    </i>
    <i>
      <x v="30"/>
      <x v="4"/>
      <x v="1"/>
    </i>
    <i r="1">
      <x v="5"/>
      <x v="15"/>
    </i>
    <i r="1">
      <x v="8"/>
      <x v="1"/>
    </i>
    <i t="default">
      <x v="30"/>
    </i>
    <i>
      <x v="31"/>
      <x v="9"/>
      <x v="1"/>
    </i>
    <i t="default">
      <x v="31"/>
    </i>
    <i>
      <x v="32"/>
      <x v="9"/>
      <x v="1"/>
    </i>
    <i t="default">
      <x v="32"/>
    </i>
    <i>
      <x v="33"/>
      <x v="9"/>
      <x v="1"/>
    </i>
    <i t="default">
      <x v="33"/>
    </i>
    <i>
      <x v="35"/>
      <x v="8"/>
      <x v="1"/>
    </i>
    <i r="1">
      <x v="9"/>
      <x v="18"/>
    </i>
    <i t="default">
      <x v="35"/>
    </i>
    <i>
      <x v="36"/>
      <x v="9"/>
      <x v="1"/>
    </i>
    <i t="default">
      <x v="36"/>
    </i>
    <i>
      <x v="38"/>
      <x v="4"/>
      <x v="1"/>
    </i>
    <i t="default">
      <x v="38"/>
    </i>
    <i t="grand">
      <x/>
    </i>
  </rowItems>
  <colFields count="1">
    <field x="-2"/>
  </colFields>
  <colItems count="2">
    <i>
      <x/>
    </i>
    <i i="1">
      <x v="1"/>
    </i>
  </colItems>
  <dataFields count="2">
    <dataField name="DARE+" fld="4" baseField="0" baseItem="0"/>
    <dataField name="AVERE-" fld="5" baseField="0" baseItem="0"/>
  </dataFields>
  <formats count="7">
    <format dxfId="0">
      <pivotArea outline="0" fieldPosition="0"/>
    </format>
    <format dxfId="1">
      <pivotArea outline="0" fieldPosition="0" axis="axisCol" dataOnly="0" field="-2" labelOnly="1" type="button"/>
    </format>
    <format dxfId="2">
      <pivotArea outline="0" fieldPosition="0" dataOnly="0" labelOnly="1" type="topRight"/>
    </format>
    <format dxfId="3">
      <pivotArea outline="0" fieldPosition="0" axis="axisCol" dataOnly="0" field="-2" labelOnly="1" type="button"/>
    </format>
    <format dxfId="3">
      <pivotArea outline="0" fieldPosition="0" dataOnly="0" labelOnly="1" type="topRight"/>
    </format>
    <format dxfId="4">
      <pivotArea outline="0" fieldPosition="0" dataOnly="0" labelOnly="1">
        <references count="1">
          <reference field="4294967294" count="1">
            <x v="1"/>
          </reference>
        </references>
      </pivotArea>
    </format>
    <format dxfId="5">
      <pivotArea outline="0" fieldPosition="0" axis="axisCol" dataOnly="0" field="-2" labelOnly="1" type="button"/>
    </format>
  </formats>
  <pivotTableStyleInfo name="PivotStyleLight9" showRowHeaders="1" showColHeaders="1" showRowStripes="0" showColStripes="0" showLastColumn="1"/>
</pivotTableDefinition>
</file>

<file path=xl/pivotTables/pivotTable2.xml><?xml version="1.0" encoding="utf-8"?>
<pivotTableDefinition xmlns="http://schemas.openxmlformats.org/spreadsheetml/2006/main" name="Tabella_pivot2" cacheId="4"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E130" firstHeaderRow="1" firstDataRow="2" firstDataCol="3"/>
  <pivotFields count="6">
    <pivotField axis="axisRow" compact="0" outline="0" subtotalTop="0" showAll="0" defaultSubtotal="0">
      <items count="16">
        <item x="1"/>
        <item x="5"/>
        <item x="6"/>
        <item x="7"/>
        <item x="9"/>
        <item x="10"/>
        <item x="11"/>
        <item x="12"/>
        <item x="13"/>
        <item x="14"/>
        <item x="15"/>
        <item x="0"/>
        <item x="2"/>
        <item x="3"/>
        <item x="4"/>
        <item x="8"/>
      </items>
    </pivotField>
    <pivotField compact="0" outline="0" subtotalTop="0" showAll="0"/>
    <pivotField axis="axisRow" compact="0" outline="0" subtotalTop="0" showAll="0">
      <items count="52">
        <item m="1" x="49"/>
        <item m="1" x="42"/>
        <item x="36"/>
        <item x="1"/>
        <item m="1" x="41"/>
        <item x="6"/>
        <item x="2"/>
        <item m="1" x="45"/>
        <item m="1" x="48"/>
        <item m="1" x="44"/>
        <item x="19"/>
        <item x="22"/>
        <item m="1" x="46"/>
        <item x="10"/>
        <item m="1" x="40"/>
        <item x="13"/>
        <item x="4"/>
        <item m="1" x="43"/>
        <item x="15"/>
        <item x="23"/>
        <item m="1" x="50"/>
        <item x="21"/>
        <item m="1" x="47"/>
        <item x="8"/>
        <item x="5"/>
        <item x="16"/>
        <item x="12"/>
        <item x="28"/>
        <item x="31"/>
        <item x="14"/>
        <item x="24"/>
        <item x="33"/>
        <item x="34"/>
        <item x="35"/>
        <item x="0"/>
        <item x="32"/>
        <item x="37"/>
        <item h="1" x="38"/>
        <item x="20"/>
        <item x="3"/>
        <item x="7"/>
        <item x="9"/>
        <item x="11"/>
        <item x="17"/>
        <item x="18"/>
        <item x="25"/>
        <item x="26"/>
        <item x="27"/>
        <item x="29"/>
        <item x="30"/>
        <item x="39"/>
        <item t="default"/>
      </items>
    </pivotField>
    <pivotField axis="axisRow" compact="0" outline="0" subtotalTop="0" showAll="0">
      <items count="22">
        <item x="2"/>
        <item x="1"/>
        <item x="3"/>
        <item x="4"/>
        <item x="5"/>
        <item x="6"/>
        <item x="7"/>
        <item x="8"/>
        <item x="9"/>
        <item x="10"/>
        <item x="11"/>
        <item x="12"/>
        <item x="13"/>
        <item x="14"/>
        <item x="15"/>
        <item x="16"/>
        <item x="17"/>
        <item x="18"/>
        <item x="19"/>
        <item x="0"/>
        <item x="20"/>
        <item t="default"/>
      </items>
    </pivotField>
    <pivotField dataField="1" compact="0" outline="0" subtotalTop="0" showAll="0"/>
    <pivotField dataField="1" compact="0" outline="0" subtotalTop="0" showAll="0"/>
  </pivotFields>
  <rowFields count="3">
    <field x="2"/>
    <field x="0"/>
    <field x="3"/>
  </rowFields>
  <rowItems count="126">
    <i>
      <x v="2"/>
      <x v="9"/>
      <x/>
    </i>
    <i r="1">
      <x v="10"/>
      <x v="15"/>
    </i>
    <i t="default">
      <x v="2"/>
    </i>
    <i>
      <x v="3"/>
      <x/>
      <x/>
    </i>
    <i r="2">
      <x v="1"/>
    </i>
    <i t="default">
      <x v="3"/>
    </i>
    <i>
      <x v="5"/>
      <x/>
      <x v="2"/>
    </i>
    <i r="1">
      <x v="2"/>
      <x v="7"/>
    </i>
    <i r="1">
      <x v="3"/>
      <x/>
    </i>
    <i r="1">
      <x v="4"/>
      <x v="10"/>
    </i>
    <i r="1">
      <x v="6"/>
      <x/>
    </i>
    <i r="1">
      <x v="10"/>
      <x/>
    </i>
    <i r="1">
      <x v="12"/>
      <x/>
    </i>
    <i r="1">
      <x v="13"/>
      <x/>
    </i>
    <i r="1">
      <x v="14"/>
      <x/>
    </i>
    <i r="1">
      <x v="15"/>
      <x/>
    </i>
    <i t="default">
      <x v="5"/>
    </i>
    <i>
      <x v="6"/>
      <x/>
      <x/>
    </i>
    <i t="default">
      <x v="6"/>
    </i>
    <i>
      <x v="10"/>
      <x v="4"/>
      <x/>
    </i>
    <i t="default">
      <x v="10"/>
    </i>
    <i>
      <x v="11"/>
      <x v="4"/>
      <x/>
    </i>
    <i t="default">
      <x v="11"/>
    </i>
    <i>
      <x v="13"/>
      <x v="2"/>
      <x/>
    </i>
    <i r="1">
      <x v="3"/>
      <x/>
    </i>
    <i r="1">
      <x v="6"/>
      <x/>
    </i>
    <i r="1">
      <x v="9"/>
      <x/>
    </i>
    <i r="1">
      <x v="12"/>
      <x/>
    </i>
    <i r="1">
      <x v="13"/>
      <x/>
    </i>
    <i r="1">
      <x v="14"/>
      <x/>
    </i>
    <i t="default">
      <x v="13"/>
    </i>
    <i>
      <x v="15"/>
      <x v="1"/>
      <x/>
    </i>
    <i r="1">
      <x v="4"/>
      <x/>
    </i>
    <i r="1">
      <x v="8"/>
      <x/>
    </i>
    <i t="default">
      <x v="15"/>
    </i>
    <i>
      <x v="16"/>
      <x/>
      <x/>
    </i>
    <i t="default">
      <x v="16"/>
    </i>
    <i>
      <x v="18"/>
      <x v="2"/>
      <x/>
    </i>
    <i r="1">
      <x v="3"/>
      <x v="8"/>
    </i>
    <i r="1">
      <x v="4"/>
      <x v="12"/>
    </i>
    <i r="1">
      <x v="5"/>
      <x/>
    </i>
    <i r="1">
      <x v="6"/>
      <x v="8"/>
    </i>
    <i r="1">
      <x v="8"/>
      <x v="18"/>
    </i>
    <i t="default">
      <x v="18"/>
    </i>
    <i>
      <x v="19"/>
      <x v="4"/>
      <x/>
    </i>
    <i t="default">
      <x v="19"/>
    </i>
    <i>
      <x v="21"/>
      <x v="4"/>
      <x v="11"/>
    </i>
    <i t="default">
      <x v="21"/>
    </i>
    <i>
      <x v="23"/>
      <x v="12"/>
      <x/>
    </i>
    <i r="1">
      <x v="13"/>
      <x/>
    </i>
    <i r="1">
      <x v="14"/>
      <x/>
    </i>
    <i t="default">
      <x v="23"/>
    </i>
    <i>
      <x v="24"/>
      <x/>
      <x/>
    </i>
    <i t="default">
      <x v="24"/>
    </i>
    <i>
      <x v="25"/>
      <x v="3"/>
      <x/>
    </i>
    <i r="1">
      <x v="6"/>
      <x/>
    </i>
    <i r="2">
      <x v="15"/>
    </i>
    <i t="default">
      <x v="25"/>
    </i>
    <i>
      <x v="26"/>
      <x v="1"/>
      <x v="7"/>
    </i>
    <i r="1">
      <x v="2"/>
      <x/>
    </i>
    <i t="default">
      <x v="26"/>
    </i>
    <i>
      <x v="27"/>
      <x v="4"/>
      <x v="13"/>
    </i>
    <i r="1">
      <x v="7"/>
      <x/>
    </i>
    <i t="default">
      <x v="27"/>
    </i>
    <i>
      <x v="28"/>
      <x v="7"/>
      <x v="17"/>
    </i>
    <i r="1">
      <x v="9"/>
      <x/>
    </i>
    <i t="default">
      <x v="28"/>
    </i>
    <i>
      <x v="29"/>
      <x v="1"/>
      <x/>
    </i>
    <i r="1">
      <x v="6"/>
      <x v="16"/>
    </i>
    <i t="default">
      <x v="29"/>
    </i>
    <i>
      <x v="30"/>
      <x v="4"/>
      <x/>
    </i>
    <i r="1">
      <x v="5"/>
      <x v="14"/>
    </i>
    <i r="1">
      <x v="8"/>
      <x/>
    </i>
    <i t="default">
      <x v="30"/>
    </i>
    <i>
      <x v="31"/>
      <x v="9"/>
      <x/>
    </i>
    <i t="default">
      <x v="31"/>
    </i>
    <i>
      <x v="32"/>
      <x v="9"/>
      <x/>
    </i>
    <i t="default">
      <x v="32"/>
    </i>
    <i>
      <x v="33"/>
      <x v="9"/>
      <x/>
    </i>
    <i t="default">
      <x v="33"/>
    </i>
    <i>
      <x v="34"/>
      <x v="11"/>
      <x v="19"/>
    </i>
    <i t="default">
      <x v="34"/>
    </i>
    <i>
      <x v="35"/>
      <x v="8"/>
      <x/>
    </i>
    <i r="1">
      <x v="9"/>
      <x v="17"/>
    </i>
    <i t="default">
      <x v="35"/>
    </i>
    <i>
      <x v="36"/>
      <x v="9"/>
      <x/>
    </i>
    <i t="default">
      <x v="36"/>
    </i>
    <i>
      <x v="38"/>
      <x v="4"/>
      <x/>
    </i>
    <i t="default">
      <x v="38"/>
    </i>
    <i>
      <x v="39"/>
      <x/>
      <x/>
    </i>
    <i t="default">
      <x v="39"/>
    </i>
    <i>
      <x v="40"/>
      <x v="12"/>
      <x v="3"/>
    </i>
    <i r="1">
      <x v="13"/>
      <x v="5"/>
    </i>
    <i t="default">
      <x v="40"/>
    </i>
    <i>
      <x v="41"/>
      <x v="12"/>
      <x/>
    </i>
    <i r="2">
      <x v="4"/>
    </i>
    <i r="1">
      <x v="13"/>
      <x/>
    </i>
    <i r="2">
      <x v="4"/>
    </i>
    <i r="1">
      <x v="14"/>
      <x/>
    </i>
    <i r="2">
      <x v="4"/>
    </i>
    <i t="default">
      <x v="41"/>
    </i>
    <i>
      <x v="42"/>
      <x v="14"/>
      <x v="6"/>
    </i>
    <i t="default">
      <x v="42"/>
    </i>
    <i>
      <x v="43"/>
      <x v="4"/>
      <x/>
    </i>
    <i r="1">
      <x v="15"/>
      <x v="9"/>
    </i>
    <i t="default">
      <x v="43"/>
    </i>
    <i>
      <x v="44"/>
      <x v="4"/>
      <x/>
    </i>
    <i r="1">
      <x v="15"/>
      <x/>
    </i>
    <i t="default">
      <x v="44"/>
    </i>
    <i>
      <x v="45"/>
      <x v="4"/>
      <x/>
    </i>
    <i r="1">
      <x v="8"/>
      <x/>
    </i>
    <i t="default">
      <x v="45"/>
    </i>
    <i>
      <x v="46"/>
      <x v="4"/>
      <x/>
    </i>
    <i t="default">
      <x v="46"/>
    </i>
    <i>
      <x v="47"/>
      <x v="4"/>
      <x/>
    </i>
    <i t="default">
      <x v="47"/>
    </i>
    <i>
      <x v="48"/>
      <x v="4"/>
      <x/>
    </i>
    <i r="1">
      <x v="8"/>
      <x v="13"/>
    </i>
    <i r="1">
      <x v="11"/>
      <x v="20"/>
    </i>
    <i t="default">
      <x v="48"/>
    </i>
    <i>
      <x v="49"/>
      <x v="6"/>
      <x/>
    </i>
    <i r="2">
      <x v="15"/>
    </i>
    <i t="default">
      <x v="49"/>
    </i>
    <i>
      <x v="50"/>
      <x v="11"/>
      <x v="20"/>
    </i>
    <i t="default">
      <x v="50"/>
    </i>
    <i t="grand">
      <x/>
    </i>
  </rowItems>
  <colFields count="1">
    <field x="-2"/>
  </colFields>
  <colItems count="2">
    <i>
      <x/>
    </i>
    <i i="1">
      <x v="1"/>
    </i>
  </colItems>
  <dataFields count="2">
    <dataField name="Somma di DARE " fld="4" baseField="0" baseItem="0"/>
    <dataField name="Somma di AVERE" fld="5" baseField="0" baseItem="0"/>
  </dataFields>
  <formats count="1">
    <format dxfId="0">
      <pivotArea outline="0" fieldPosition="0"/>
    </format>
  </formats>
  <pivotTableStyleInfo name="PivotStyleMedium2"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4"/>
  <dimension ref="A1:A117"/>
  <sheetViews>
    <sheetView tabSelected="1" zoomScaleSheetLayoutView="100" workbookViewId="0" topLeftCell="A1">
      <selection activeCell="A1" sqref="A1"/>
    </sheetView>
  </sheetViews>
  <sheetFormatPr defaultColWidth="9.140625" defaultRowHeight="15"/>
  <cols>
    <col min="1" max="1" width="121.28125" style="0" customWidth="1"/>
  </cols>
  <sheetData>
    <row r="1" ht="18.75">
      <c r="A1" s="80" t="s">
        <v>1423</v>
      </c>
    </row>
    <row r="2" ht="45">
      <c r="A2" s="79" t="s">
        <v>946</v>
      </c>
    </row>
    <row r="3" ht="60">
      <c r="A3" s="79" t="s">
        <v>741</v>
      </c>
    </row>
    <row r="4" ht="45">
      <c r="A4" s="79" t="s">
        <v>947</v>
      </c>
    </row>
    <row r="5" ht="15">
      <c r="A5" s="79" t="s">
        <v>742</v>
      </c>
    </row>
    <row r="6" ht="45">
      <c r="A6" s="79" t="s">
        <v>743</v>
      </c>
    </row>
    <row r="7" ht="15.75">
      <c r="A7" s="81" t="s">
        <v>1424</v>
      </c>
    </row>
    <row r="8" ht="30">
      <c r="A8" s="79" t="s">
        <v>948</v>
      </c>
    </row>
    <row r="9" ht="30">
      <c r="A9" s="79" t="s">
        <v>883</v>
      </c>
    </row>
    <row r="10" ht="15">
      <c r="A10" s="82" t="s">
        <v>884</v>
      </c>
    </row>
    <row r="11" ht="15">
      <c r="A11" s="79" t="s">
        <v>744</v>
      </c>
    </row>
    <row r="12" ht="15">
      <c r="A12" s="79" t="s">
        <v>974</v>
      </c>
    </row>
    <row r="13" ht="15">
      <c r="A13" s="79" t="s">
        <v>769</v>
      </c>
    </row>
    <row r="14" ht="30">
      <c r="A14" s="79" t="s">
        <v>949</v>
      </c>
    </row>
    <row r="15" ht="45">
      <c r="A15" s="79" t="s">
        <v>950</v>
      </c>
    </row>
    <row r="16" ht="30">
      <c r="A16" s="79" t="s">
        <v>951</v>
      </c>
    </row>
    <row r="17" ht="30">
      <c r="A17" s="79" t="s">
        <v>745</v>
      </c>
    </row>
    <row r="18" ht="30">
      <c r="A18" s="79" t="s">
        <v>952</v>
      </c>
    </row>
    <row r="19" ht="15">
      <c r="A19" s="79"/>
    </row>
    <row r="20" ht="15">
      <c r="A20" s="79" t="s">
        <v>746</v>
      </c>
    </row>
    <row r="21" ht="30">
      <c r="A21" s="102" t="s">
        <v>953</v>
      </c>
    </row>
    <row r="22" ht="30">
      <c r="A22" s="79" t="s">
        <v>954</v>
      </c>
    </row>
    <row r="23" ht="30">
      <c r="A23" s="79" t="s">
        <v>955</v>
      </c>
    </row>
    <row r="24" ht="15">
      <c r="A24" s="79"/>
    </row>
    <row r="25" ht="60">
      <c r="A25" s="79" t="s">
        <v>831</v>
      </c>
    </row>
    <row r="26" ht="15">
      <c r="A26" s="79" t="s">
        <v>747</v>
      </c>
    </row>
    <row r="27" ht="15">
      <c r="A27" s="79" t="s">
        <v>974</v>
      </c>
    </row>
    <row r="28" ht="15">
      <c r="A28" s="82" t="s">
        <v>885</v>
      </c>
    </row>
    <row r="29" ht="30">
      <c r="A29" s="79" t="s">
        <v>956</v>
      </c>
    </row>
    <row r="30" ht="15">
      <c r="A30" s="79" t="s">
        <v>974</v>
      </c>
    </row>
    <row r="31" ht="45">
      <c r="A31" s="79" t="s">
        <v>957</v>
      </c>
    </row>
    <row r="32" ht="15">
      <c r="A32" s="79" t="s">
        <v>748</v>
      </c>
    </row>
    <row r="33" ht="60">
      <c r="A33" s="79" t="s">
        <v>980</v>
      </c>
    </row>
    <row r="34" ht="30">
      <c r="A34" s="79" t="s">
        <v>977</v>
      </c>
    </row>
    <row r="35" ht="30">
      <c r="A35" s="79" t="s">
        <v>958</v>
      </c>
    </row>
    <row r="36" ht="30">
      <c r="A36" s="79" t="s">
        <v>749</v>
      </c>
    </row>
    <row r="37" ht="30">
      <c r="A37" s="79" t="s">
        <v>750</v>
      </c>
    </row>
    <row r="38" ht="90">
      <c r="A38" s="79" t="s">
        <v>959</v>
      </c>
    </row>
    <row r="39" ht="30">
      <c r="A39" s="79" t="s">
        <v>960</v>
      </c>
    </row>
    <row r="40" ht="15">
      <c r="A40" s="79" t="s">
        <v>751</v>
      </c>
    </row>
    <row r="41" ht="15">
      <c r="A41" s="79" t="s">
        <v>974</v>
      </c>
    </row>
    <row r="42" ht="105">
      <c r="A42" s="79" t="s">
        <v>981</v>
      </c>
    </row>
    <row r="43" ht="15">
      <c r="A43" s="82" t="s">
        <v>886</v>
      </c>
    </row>
    <row r="44" ht="30">
      <c r="A44" s="79" t="s">
        <v>961</v>
      </c>
    </row>
    <row r="45" ht="45">
      <c r="A45" s="79" t="s">
        <v>962</v>
      </c>
    </row>
    <row r="46" ht="75">
      <c r="A46" s="79" t="s">
        <v>963</v>
      </c>
    </row>
    <row r="47" ht="15">
      <c r="A47" s="79"/>
    </row>
    <row r="48" ht="15">
      <c r="A48" s="79" t="s">
        <v>752</v>
      </c>
    </row>
    <row r="49" ht="15">
      <c r="A49" s="79" t="s">
        <v>974</v>
      </c>
    </row>
    <row r="50" ht="46.5">
      <c r="A50" s="79" t="s">
        <v>964</v>
      </c>
    </row>
    <row r="51" ht="15">
      <c r="A51" s="82" t="s">
        <v>887</v>
      </c>
    </row>
    <row r="52" ht="45">
      <c r="A52" s="79" t="s">
        <v>965</v>
      </c>
    </row>
    <row r="53" ht="15">
      <c r="A53" s="79" t="s">
        <v>753</v>
      </c>
    </row>
    <row r="54" ht="15">
      <c r="A54" s="79" t="s">
        <v>974</v>
      </c>
    </row>
    <row r="55" ht="30">
      <c r="A55" s="79" t="s">
        <v>888</v>
      </c>
    </row>
    <row r="56" ht="15">
      <c r="A56" s="82" t="s">
        <v>754</v>
      </c>
    </row>
    <row r="57" ht="15">
      <c r="A57" s="79" t="s">
        <v>755</v>
      </c>
    </row>
    <row r="58" ht="15">
      <c r="A58" s="79" t="s">
        <v>974</v>
      </c>
    </row>
    <row r="59" ht="15">
      <c r="A59" s="79"/>
    </row>
    <row r="60" ht="15.75">
      <c r="A60" s="81" t="s">
        <v>756</v>
      </c>
    </row>
    <row r="61" ht="15">
      <c r="A61" s="82" t="s">
        <v>757</v>
      </c>
    </row>
    <row r="62" ht="15">
      <c r="A62" s="79" t="s">
        <v>758</v>
      </c>
    </row>
    <row r="63" ht="45">
      <c r="A63" s="79" t="s">
        <v>966</v>
      </c>
    </row>
    <row r="64" ht="15">
      <c r="A64" s="79"/>
    </row>
    <row r="65" ht="45">
      <c r="A65" s="79" t="s">
        <v>967</v>
      </c>
    </row>
    <row r="66" ht="15">
      <c r="A66" s="79"/>
    </row>
    <row r="67" ht="30">
      <c r="A67" s="79" t="s">
        <v>759</v>
      </c>
    </row>
    <row r="68" ht="15">
      <c r="A68" s="79" t="s">
        <v>760</v>
      </c>
    </row>
    <row r="69" ht="15">
      <c r="A69" s="79" t="s">
        <v>974</v>
      </c>
    </row>
    <row r="70" ht="15">
      <c r="A70" s="82" t="s">
        <v>845</v>
      </c>
    </row>
    <row r="71" ht="45">
      <c r="A71" s="79" t="s">
        <v>968</v>
      </c>
    </row>
    <row r="72" ht="15">
      <c r="A72" s="79"/>
    </row>
    <row r="73" ht="45">
      <c r="A73" s="79" t="s">
        <v>969</v>
      </c>
    </row>
    <row r="74" ht="15">
      <c r="A74" s="79"/>
    </row>
    <row r="75" ht="45">
      <c r="A75" s="79" t="s">
        <v>761</v>
      </c>
    </row>
    <row r="76" ht="15">
      <c r="A76" s="82" t="s">
        <v>975</v>
      </c>
    </row>
    <row r="77" ht="105">
      <c r="A77" s="79" t="s">
        <v>1027</v>
      </c>
    </row>
    <row r="78" ht="15">
      <c r="A78" s="79"/>
    </row>
    <row r="79" ht="15.75" customHeight="1">
      <c r="A79" s="79" t="s">
        <v>753</v>
      </c>
    </row>
    <row r="80" ht="15">
      <c r="A80" s="79" t="s">
        <v>974</v>
      </c>
    </row>
    <row r="82" ht="15">
      <c r="A82" s="82" t="s">
        <v>832</v>
      </c>
    </row>
    <row r="83" ht="30">
      <c r="A83" s="79" t="s">
        <v>833</v>
      </c>
    </row>
    <row r="84" ht="15">
      <c r="A84" s="79" t="s">
        <v>1028</v>
      </c>
    </row>
    <row r="85" ht="30">
      <c r="A85" s="79" t="s">
        <v>1029</v>
      </c>
    </row>
    <row r="86" ht="15">
      <c r="A86" s="82" t="s">
        <v>762</v>
      </c>
    </row>
    <row r="87" ht="30">
      <c r="A87" s="79" t="s">
        <v>763</v>
      </c>
    </row>
    <row r="88" ht="15">
      <c r="A88" s="82" t="s">
        <v>976</v>
      </c>
    </row>
    <row r="89" ht="45">
      <c r="A89" s="79" t="s">
        <v>834</v>
      </c>
    </row>
    <row r="90" ht="81" customHeight="1">
      <c r="A90" s="79" t="s">
        <v>982</v>
      </c>
    </row>
    <row r="91" ht="75">
      <c r="A91" s="79" t="s">
        <v>978</v>
      </c>
    </row>
    <row r="92" ht="30">
      <c r="A92" s="79" t="s">
        <v>979</v>
      </c>
    </row>
    <row r="93" ht="15">
      <c r="A93" s="79" t="s">
        <v>835</v>
      </c>
    </row>
    <row r="94" ht="15">
      <c r="A94" s="79" t="s">
        <v>974</v>
      </c>
    </row>
    <row r="95" ht="15">
      <c r="A95" s="82" t="s">
        <v>889</v>
      </c>
    </row>
    <row r="96" ht="45">
      <c r="A96" s="79" t="s">
        <v>970</v>
      </c>
    </row>
    <row r="97" ht="60">
      <c r="A97" s="79" t="s">
        <v>1422</v>
      </c>
    </row>
    <row r="98" ht="15">
      <c r="A98" s="79" t="s">
        <v>1030</v>
      </c>
    </row>
    <row r="99" ht="15">
      <c r="A99" s="79" t="s">
        <v>890</v>
      </c>
    </row>
    <row r="100" ht="15">
      <c r="A100" s="79" t="s">
        <v>974</v>
      </c>
    </row>
    <row r="101" ht="15">
      <c r="A101" s="82" t="s">
        <v>983</v>
      </c>
    </row>
    <row r="102" ht="30">
      <c r="A102" s="79" t="s">
        <v>984</v>
      </c>
    </row>
    <row r="103" ht="15">
      <c r="A103" s="79" t="s">
        <v>985</v>
      </c>
    </row>
    <row r="104" ht="15">
      <c r="A104" s="79" t="s">
        <v>974</v>
      </c>
    </row>
    <row r="105" ht="15">
      <c r="A105" s="82" t="s">
        <v>764</v>
      </c>
    </row>
    <row r="106" ht="15">
      <c r="A106" s="79" t="s">
        <v>765</v>
      </c>
    </row>
    <row r="107" ht="45">
      <c r="A107" s="79" t="s">
        <v>971</v>
      </c>
    </row>
    <row r="108" ht="15">
      <c r="A108" s="79"/>
    </row>
    <row r="109" ht="45">
      <c r="A109" s="79" t="s">
        <v>972</v>
      </c>
    </row>
    <row r="110" ht="15">
      <c r="A110" s="79"/>
    </row>
    <row r="111" ht="45">
      <c r="A111" s="79" t="s">
        <v>766</v>
      </c>
    </row>
    <row r="112" ht="15">
      <c r="A112" s="79" t="s">
        <v>767</v>
      </c>
    </row>
    <row r="113" ht="15">
      <c r="A113" s="79" t="s">
        <v>974</v>
      </c>
    </row>
    <row r="114" ht="30">
      <c r="A114" s="79" t="s">
        <v>973</v>
      </c>
    </row>
    <row r="115" ht="15">
      <c r="A115" s="79" t="s">
        <v>768</v>
      </c>
    </row>
    <row r="116" ht="15">
      <c r="A116" s="79"/>
    </row>
    <row r="117" ht="15">
      <c r="A117" s="79" t="s">
        <v>770</v>
      </c>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5" r:id="rId1"/>
  <headerFooter>
    <oddHeader>&amp;L&amp;F&amp;C&amp;A&amp;R&amp;D  &amp;T</oddHeader>
    <oddFooter>&amp;LProf. A.G. Carbognin&amp;CIIS S. Ceccato Montecchio Maggiore VI&amp;R&amp;P/&amp;N</oddFooter>
  </headerFooter>
</worksheet>
</file>

<file path=xl/worksheets/sheet10.xml><?xml version="1.0" encoding="utf-8"?>
<worksheet xmlns="http://schemas.openxmlformats.org/spreadsheetml/2006/main" xmlns:r="http://schemas.openxmlformats.org/officeDocument/2006/relationships">
  <sheetPr codeName="Foglio10"/>
  <dimension ref="A1:F296"/>
  <sheetViews>
    <sheetView view="pageBreakPreview" zoomScaleSheetLayoutView="100" workbookViewId="0" topLeftCell="A83">
      <selection activeCell="A1" sqref="A1"/>
    </sheetView>
  </sheetViews>
  <sheetFormatPr defaultColWidth="9.140625" defaultRowHeight="15"/>
  <cols>
    <col min="1" max="1" width="8.140625" style="0" bestFit="1" customWidth="1"/>
    <col min="2" max="2" width="39.28125" style="0" bestFit="1" customWidth="1"/>
    <col min="3" max="4" width="13.8515625" style="0" bestFit="1" customWidth="1"/>
    <col min="5" max="5" width="13.7109375" style="0" bestFit="1" customWidth="1"/>
  </cols>
  <sheetData>
    <row r="1" spans="1:5" ht="19.5" thickBot="1">
      <c r="A1" s="42" t="s">
        <v>1</v>
      </c>
      <c r="B1" s="42" t="s">
        <v>2</v>
      </c>
      <c r="C1" s="42" t="s">
        <v>4</v>
      </c>
      <c r="D1" s="42" t="s">
        <v>5</v>
      </c>
      <c r="E1" s="42" t="s">
        <v>109</v>
      </c>
    </row>
    <row r="2" spans="1:6" ht="15">
      <c r="A2" s="45"/>
      <c r="B2" s="45" t="s">
        <v>683</v>
      </c>
      <c r="C2" s="59">
        <f>SUMIF(contabilità!C:C,B2,contabilità!E:E)</f>
        <v>3165446.46</v>
      </c>
      <c r="D2" s="59">
        <f>SUMIF(contabilità!C:C,B2,contabilità!F:F)</f>
        <v>3165446.46</v>
      </c>
      <c r="E2" s="59">
        <f>IF(C2&gt;D2,C2-D2,IF(C2&lt;D2,D2-C2,0))</f>
        <v>0</v>
      </c>
      <c r="F2" t="s">
        <v>111</v>
      </c>
    </row>
    <row r="3" spans="1:5" ht="15">
      <c r="A3" s="28"/>
      <c r="B3" s="3" t="s">
        <v>534</v>
      </c>
      <c r="C3" s="49">
        <f>SUMIF(contabilità!C:C,B3,contabilità!E:E)</f>
        <v>7520</v>
      </c>
      <c r="D3" s="49">
        <f>SUMIF(contabilità!C:C,B3,contabilità!F:F)</f>
        <v>0</v>
      </c>
      <c r="E3" s="49">
        <f>IF(C3&gt;D3,C3-D3,IF(C3&lt;D3,D3-C3,0))</f>
        <v>7520</v>
      </c>
    </row>
    <row r="4" spans="1:5" ht="15">
      <c r="A4" s="30"/>
      <c r="B4" s="3" t="s">
        <v>41</v>
      </c>
      <c r="C4" s="30">
        <f>SUMIF(contabilità!C:C,B4,contabilità!E:E)</f>
        <v>65000</v>
      </c>
      <c r="D4" s="30">
        <f>SUMIF(contabilità!C:C,B4,contabilità!F:F)</f>
        <v>65000</v>
      </c>
      <c r="E4" s="30">
        <f>IF(C4&gt;D4,C4-D4,IF(C4&lt;D4,D4-C4,0))</f>
        <v>0</v>
      </c>
    </row>
    <row r="5" spans="1:5" ht="15">
      <c r="A5" s="28"/>
      <c r="B5" s="3" t="s">
        <v>278</v>
      </c>
      <c r="C5" s="28">
        <f>SUMIF(contabilità!C:C,B5,contabilità!E:E)</f>
        <v>112500</v>
      </c>
      <c r="D5" s="28">
        <f>SUMIF(contabilità!C:C,B5,contabilità!F:F)</f>
        <v>0</v>
      </c>
      <c r="E5" s="28">
        <f aca="true" t="shared" si="0" ref="E5:E68">IF(C5&gt;D5,C5-D5,IF(C5&lt;D5,D5-C5,0))</f>
        <v>112500</v>
      </c>
    </row>
    <row r="6" spans="1:5" ht="15" hidden="1">
      <c r="A6" s="30"/>
      <c r="B6" s="3" t="s">
        <v>41</v>
      </c>
      <c r="C6" s="30">
        <f>SUMIF(contabilità!C:C,B6,contabilità!E:E)</f>
        <v>65000</v>
      </c>
      <c r="D6" s="30">
        <f>SUMIF(contabilità!C:C,B6,contabilità!F:F)</f>
        <v>65000</v>
      </c>
      <c r="E6" s="30">
        <f t="shared" si="0"/>
        <v>0</v>
      </c>
    </row>
    <row r="7" spans="1:5" ht="15">
      <c r="A7" s="28"/>
      <c r="B7" s="3" t="s">
        <v>10</v>
      </c>
      <c r="C7" s="28">
        <f>SUMIF(contabilità!C:C,B7,contabilità!E:E)</f>
        <v>200000</v>
      </c>
      <c r="D7" s="28">
        <f>SUMIF(contabilità!C:C,B7,contabilità!F:F)</f>
        <v>0</v>
      </c>
      <c r="E7" s="28">
        <f t="shared" si="0"/>
        <v>200000</v>
      </c>
    </row>
    <row r="8" spans="1:5" ht="15">
      <c r="A8" s="30"/>
      <c r="B8" s="3" t="s">
        <v>7</v>
      </c>
      <c r="C8" s="30">
        <f>SUMIF(contabilità!C:C,B8,contabilità!E:E)</f>
        <v>1000000</v>
      </c>
      <c r="D8" s="30">
        <f>SUMIF(contabilità!C:C,B8,contabilità!F:F)</f>
        <v>1000000</v>
      </c>
      <c r="E8" s="30">
        <f t="shared" si="0"/>
        <v>0</v>
      </c>
    </row>
    <row r="9" spans="1:5" ht="15">
      <c r="A9" s="28"/>
      <c r="B9" s="3" t="s">
        <v>11</v>
      </c>
      <c r="C9" s="28">
        <f>SUMIF(contabilità!C:C,B9,contabilità!E:E)</f>
        <v>350000</v>
      </c>
      <c r="D9" s="28">
        <f>SUMIF(contabilità!C:C,B9,contabilità!F:F)</f>
        <v>0</v>
      </c>
      <c r="E9" s="28">
        <f t="shared" si="0"/>
        <v>350000</v>
      </c>
    </row>
    <row r="10" spans="1:5" ht="15" hidden="1">
      <c r="A10" s="30"/>
      <c r="B10" s="3" t="s">
        <v>7</v>
      </c>
      <c r="C10" s="30">
        <f>SUMIF(contabilità!C:C,B10,contabilità!E:E)</f>
        <v>1000000</v>
      </c>
      <c r="D10" s="30">
        <f>SUMIF(contabilità!C:C,B10,contabilità!F:F)</f>
        <v>1000000</v>
      </c>
      <c r="E10" s="30">
        <f t="shared" si="0"/>
        <v>0</v>
      </c>
    </row>
    <row r="11" spans="1:5" ht="15">
      <c r="A11" s="28"/>
      <c r="B11" s="3" t="s">
        <v>12</v>
      </c>
      <c r="C11" s="28">
        <f>SUMIF(contabilità!C:C,B11,contabilità!E:E)</f>
        <v>534318.9</v>
      </c>
      <c r="D11" s="28">
        <f>SUMIF(contabilità!C:C,B11,contabilità!F:F)</f>
        <v>193362</v>
      </c>
      <c r="E11" s="28">
        <f t="shared" si="0"/>
        <v>340956.9</v>
      </c>
    </row>
    <row r="12" spans="1:5" ht="15" hidden="1">
      <c r="A12" s="30"/>
      <c r="B12" s="3" t="s">
        <v>7</v>
      </c>
      <c r="C12" s="30">
        <f>SUMIF(contabilità!C:C,B12,contabilità!E:E)</f>
        <v>1000000</v>
      </c>
      <c r="D12" s="30">
        <f>SUMIF(contabilità!C:C,B12,contabilità!F:F)</f>
        <v>1000000</v>
      </c>
      <c r="E12" s="30">
        <f t="shared" si="0"/>
        <v>0</v>
      </c>
    </row>
    <row r="13" spans="1:5" ht="15" hidden="1">
      <c r="A13" s="28"/>
      <c r="B13" s="3" t="s">
        <v>7</v>
      </c>
      <c r="C13" s="49">
        <f>SUMIF(contabilità!C:C,B13,contabilità!E:E)</f>
        <v>1000000</v>
      </c>
      <c r="D13" s="49">
        <f>SUMIF(contabilità!C:C,B13,contabilità!F:F)</f>
        <v>1000000</v>
      </c>
      <c r="E13" s="49">
        <f t="shared" si="0"/>
        <v>0</v>
      </c>
    </row>
    <row r="14" spans="1:5" ht="15" hidden="1">
      <c r="A14" s="30"/>
      <c r="B14" s="3" t="s">
        <v>7</v>
      </c>
      <c r="C14" s="30">
        <f>SUMIF(contabilità!C:C,B14,contabilità!E:E)</f>
        <v>1000000</v>
      </c>
      <c r="D14" s="30">
        <f>SUMIF(contabilità!C:C,B14,contabilità!F:F)</f>
        <v>1000000</v>
      </c>
      <c r="E14" s="30">
        <f t="shared" si="0"/>
        <v>0</v>
      </c>
    </row>
    <row r="15" spans="1:5" ht="15">
      <c r="A15" s="28"/>
      <c r="B15" s="3" t="s">
        <v>347</v>
      </c>
      <c r="C15" s="28">
        <f>SUMIF(contabilità!C:C,B15,contabilità!E:E)</f>
        <v>0</v>
      </c>
      <c r="D15" s="28">
        <f>SUMIF(contabilità!C:C,B15,contabilità!F:F)</f>
        <v>0</v>
      </c>
      <c r="E15" s="28">
        <f t="shared" si="0"/>
        <v>0</v>
      </c>
    </row>
    <row r="16" spans="1:5" ht="15" hidden="1">
      <c r="A16" s="30"/>
      <c r="B16" s="3" t="s">
        <v>347</v>
      </c>
      <c r="C16" s="30">
        <f>SUMIF(contabilità!C:C,B16,contabilità!E:E)</f>
        <v>0</v>
      </c>
      <c r="D16" s="30">
        <f>SUMIF(contabilità!C:C,B16,contabilità!F:F)</f>
        <v>0</v>
      </c>
      <c r="E16" s="30">
        <f t="shared" si="0"/>
        <v>0</v>
      </c>
    </row>
    <row r="17" spans="1:5" ht="15">
      <c r="A17" s="28"/>
      <c r="B17" s="3" t="s">
        <v>16</v>
      </c>
      <c r="C17" s="28">
        <f>SUMIF(contabilità!C:C,B17,contabilità!E:E)</f>
        <v>106.56</v>
      </c>
      <c r="D17" s="28">
        <f>SUMIF(contabilità!C:C,B17,contabilità!F:F)</f>
        <v>8575</v>
      </c>
      <c r="E17" s="28">
        <f t="shared" si="0"/>
        <v>8468.44</v>
      </c>
    </row>
    <row r="18" spans="1:5" ht="15" hidden="1">
      <c r="A18" s="30"/>
      <c r="B18" s="3" t="s">
        <v>12</v>
      </c>
      <c r="C18" s="30">
        <f>SUMIF(contabilità!C:C,B18,contabilità!E:E)</f>
        <v>534318.9</v>
      </c>
      <c r="D18" s="30">
        <f>SUMIF(contabilità!C:C,B18,contabilità!F:F)</f>
        <v>193362</v>
      </c>
      <c r="E18" s="30">
        <f t="shared" si="0"/>
        <v>340956.9</v>
      </c>
    </row>
    <row r="19" spans="1:5" ht="15">
      <c r="A19" s="28"/>
      <c r="B19" s="3" t="s">
        <v>122</v>
      </c>
      <c r="C19" s="28">
        <f>SUMIF(contabilità!C:C,B19,contabilità!E:E)</f>
        <v>37600</v>
      </c>
      <c r="D19" s="28">
        <f>SUMIF(contabilità!C:C,B19,contabilità!F:F)</f>
        <v>0</v>
      </c>
      <c r="E19" s="28">
        <f t="shared" si="0"/>
        <v>37600</v>
      </c>
    </row>
    <row r="20" spans="1:5" ht="15">
      <c r="A20" s="30"/>
      <c r="B20" s="3" t="s">
        <v>14</v>
      </c>
      <c r="C20" s="30">
        <f>SUMIF(contabilità!C:C,B20,contabilità!E:E)</f>
        <v>5552</v>
      </c>
      <c r="D20" s="30">
        <f>SUMIF(contabilità!C:C,B20,contabilità!F:F)</f>
        <v>0</v>
      </c>
      <c r="E20" s="30">
        <f t="shared" si="0"/>
        <v>5552</v>
      </c>
    </row>
    <row r="21" spans="1:5" ht="15" hidden="1">
      <c r="A21" s="28"/>
      <c r="B21" s="3" t="s">
        <v>347</v>
      </c>
      <c r="C21" s="28">
        <f>SUMIF(contabilità!C:C,B21,contabilità!E:E)</f>
        <v>0</v>
      </c>
      <c r="D21" s="28">
        <f>SUMIF(contabilità!C:C,B21,contabilità!F:F)</f>
        <v>0</v>
      </c>
      <c r="E21" s="28">
        <f t="shared" si="0"/>
        <v>0</v>
      </c>
    </row>
    <row r="22" spans="1:5" ht="15" hidden="1">
      <c r="A22" s="30"/>
      <c r="B22" s="3" t="s">
        <v>347</v>
      </c>
      <c r="C22" s="30">
        <f>SUMIF(contabilità!C:C,B22,contabilità!E:E)</f>
        <v>0</v>
      </c>
      <c r="D22" s="30">
        <f>SUMIF(contabilità!C:C,B22,contabilità!F:F)</f>
        <v>0</v>
      </c>
      <c r="E22" s="30">
        <f t="shared" si="0"/>
        <v>0</v>
      </c>
    </row>
    <row r="23" spans="1:5" ht="15" hidden="1">
      <c r="A23" s="28"/>
      <c r="B23" s="3" t="s">
        <v>12</v>
      </c>
      <c r="C23" s="49">
        <f>SUMIF(contabilità!C:C,B23,contabilità!E:E)</f>
        <v>534318.9</v>
      </c>
      <c r="D23" s="49">
        <f>SUMIF(contabilità!C:C,B23,contabilità!F:F)</f>
        <v>193362</v>
      </c>
      <c r="E23" s="49">
        <f t="shared" si="0"/>
        <v>340956.9</v>
      </c>
    </row>
    <row r="24" spans="1:5" ht="15" hidden="1">
      <c r="A24" s="30"/>
      <c r="B24" s="3" t="s">
        <v>12</v>
      </c>
      <c r="C24" s="30">
        <f>SUMIF(contabilità!C:C,B24,contabilità!E:E)</f>
        <v>534318.9</v>
      </c>
      <c r="D24" s="30">
        <f>SUMIF(contabilità!C:C,B24,contabilità!F:F)</f>
        <v>193362</v>
      </c>
      <c r="E24" s="30">
        <f t="shared" si="0"/>
        <v>340956.9</v>
      </c>
    </row>
    <row r="25" spans="1:5" ht="15" hidden="1">
      <c r="A25" s="28"/>
      <c r="B25" s="3" t="s">
        <v>12</v>
      </c>
      <c r="C25" s="49">
        <f>SUMIF(contabilità!C:C,B25,contabilità!E:E)</f>
        <v>534318.9</v>
      </c>
      <c r="D25" s="49">
        <f>SUMIF(contabilità!C:C,B25,contabilità!F:F)</f>
        <v>193362</v>
      </c>
      <c r="E25" s="49">
        <f t="shared" si="0"/>
        <v>340956.9</v>
      </c>
    </row>
    <row r="26" spans="1:5" ht="15" hidden="1">
      <c r="A26" s="30"/>
      <c r="B26" s="3" t="s">
        <v>14</v>
      </c>
      <c r="C26" s="30">
        <f>SUMIF(contabilità!C:C,B26,contabilità!E:E)</f>
        <v>5552</v>
      </c>
      <c r="D26" s="30">
        <f>SUMIF(contabilità!C:C,B26,contabilità!F:F)</f>
        <v>0</v>
      </c>
      <c r="E26" s="30">
        <f t="shared" si="0"/>
        <v>5552</v>
      </c>
    </row>
    <row r="27" spans="1:5" ht="15" hidden="1">
      <c r="A27" s="28"/>
      <c r="B27" s="3" t="s">
        <v>12</v>
      </c>
      <c r="C27" s="49">
        <f>SUMIF(contabilità!C:C,B27,contabilità!E:E)</f>
        <v>534318.9</v>
      </c>
      <c r="D27" s="49">
        <f>SUMIF(contabilità!C:C,B27,contabilità!F:F)</f>
        <v>193362</v>
      </c>
      <c r="E27" s="49">
        <f t="shared" si="0"/>
        <v>340956.9</v>
      </c>
    </row>
    <row r="28" spans="1:5" ht="15" hidden="1">
      <c r="A28" s="30"/>
      <c r="B28" s="3" t="s">
        <v>347</v>
      </c>
      <c r="C28" s="30">
        <f>SUMIF(contabilità!C:C,B28,contabilità!E:E)</f>
        <v>0</v>
      </c>
      <c r="D28" s="30">
        <f>SUMIF(contabilità!C:C,B28,contabilità!F:F)</f>
        <v>0</v>
      </c>
      <c r="E28" s="30">
        <f t="shared" si="0"/>
        <v>0</v>
      </c>
    </row>
    <row r="29" spans="1:5" ht="15" hidden="1">
      <c r="A29" s="28"/>
      <c r="B29" s="3" t="s">
        <v>12</v>
      </c>
      <c r="C29" s="49">
        <f>SUMIF(contabilità!C:C,B29,contabilità!E:E)</f>
        <v>534318.9</v>
      </c>
      <c r="D29" s="49">
        <f>SUMIF(contabilità!C:C,B29,contabilità!F:F)</f>
        <v>193362</v>
      </c>
      <c r="E29" s="49">
        <f t="shared" si="0"/>
        <v>340956.9</v>
      </c>
    </row>
    <row r="30" spans="1:5" ht="15" hidden="1">
      <c r="A30" s="30"/>
      <c r="B30" s="3" t="s">
        <v>12</v>
      </c>
      <c r="C30" s="30">
        <f>SUMIF(contabilità!C:C,B30,contabilità!E:E)</f>
        <v>534318.9</v>
      </c>
      <c r="D30" s="30">
        <f>SUMIF(contabilità!C:C,B30,contabilità!F:F)</f>
        <v>193362</v>
      </c>
      <c r="E30" s="30">
        <f t="shared" si="0"/>
        <v>340956.9</v>
      </c>
    </row>
    <row r="31" spans="1:5" ht="15">
      <c r="A31" s="28"/>
      <c r="B31" s="3" t="s">
        <v>18</v>
      </c>
      <c r="C31" s="28">
        <f>SUMIF(contabilità!C:C,B31,contabilità!E:E)</f>
        <v>196000</v>
      </c>
      <c r="D31" s="28">
        <f>SUMIF(contabilità!C:C,B31,contabilità!F:F)</f>
        <v>196000</v>
      </c>
      <c r="E31" s="28">
        <f t="shared" si="0"/>
        <v>0</v>
      </c>
    </row>
    <row r="32" spans="1:5" ht="15">
      <c r="A32" s="30"/>
      <c r="B32" s="3" t="s">
        <v>8</v>
      </c>
      <c r="C32" s="30">
        <f>SUMIF(contabilità!C:C,B32,contabilità!E:E)</f>
        <v>0</v>
      </c>
      <c r="D32" s="30">
        <f>SUMIF(contabilità!C:C,B32,contabilità!F:F)</f>
        <v>1000000</v>
      </c>
      <c r="E32" s="30">
        <f t="shared" si="0"/>
        <v>1000000</v>
      </c>
    </row>
    <row r="33" spans="1:5" ht="15">
      <c r="A33" s="28"/>
      <c r="B33" s="3" t="s">
        <v>20</v>
      </c>
      <c r="C33" s="28">
        <f>SUMIF(contabilità!C:C,B33,contabilità!E:E)</f>
        <v>20000</v>
      </c>
      <c r="D33" s="28">
        <f>SUMIF(contabilità!C:C,B33,contabilità!F:F)</f>
        <v>200000</v>
      </c>
      <c r="E33" s="28">
        <f t="shared" si="0"/>
        <v>180000</v>
      </c>
    </row>
    <row r="34" spans="1:5" ht="15">
      <c r="A34" s="30"/>
      <c r="B34" s="3" t="s">
        <v>515</v>
      </c>
      <c r="C34" s="30">
        <f>SUMIF(contabilità!C:C,B34,contabilità!E:E)</f>
        <v>4160</v>
      </c>
      <c r="D34" s="30">
        <f>SUMIF(contabilità!C:C,B34,contabilità!F:F)</f>
        <v>0</v>
      </c>
      <c r="E34" s="30">
        <f t="shared" si="0"/>
        <v>4160</v>
      </c>
    </row>
    <row r="35" spans="1:5" ht="15">
      <c r="A35" s="28"/>
      <c r="B35" s="3" t="s">
        <v>21</v>
      </c>
      <c r="C35" s="28">
        <f>SUMIF(contabilità!C:C,B35,contabilità!E:E)</f>
        <v>20700</v>
      </c>
      <c r="D35" s="28">
        <f>SUMIF(contabilità!C:C,B35,contabilità!F:F)</f>
        <v>1252.46</v>
      </c>
      <c r="E35" s="28">
        <f t="shared" si="0"/>
        <v>19447.54</v>
      </c>
    </row>
    <row r="36" spans="1:5" ht="15" hidden="1">
      <c r="A36" s="30"/>
      <c r="B36" s="3" t="s">
        <v>16</v>
      </c>
      <c r="C36" s="30">
        <f>SUMIF(contabilità!C:C,B36,contabilità!E:E)</f>
        <v>106.56</v>
      </c>
      <c r="D36" s="30">
        <f>SUMIF(contabilità!C:C,B36,contabilità!F:F)</f>
        <v>8575</v>
      </c>
      <c r="E36" s="30">
        <f t="shared" si="0"/>
        <v>8468.44</v>
      </c>
    </row>
    <row r="37" spans="1:5" ht="15" hidden="1">
      <c r="A37" s="28"/>
      <c r="B37" s="3" t="s">
        <v>18</v>
      </c>
      <c r="C37" s="28">
        <f>SUMIF(contabilità!C:C,B37,contabilità!E:E)</f>
        <v>196000</v>
      </c>
      <c r="D37" s="28">
        <f>SUMIF(contabilità!C:C,B37,contabilità!F:F)</f>
        <v>196000</v>
      </c>
      <c r="E37" s="28">
        <f t="shared" si="0"/>
        <v>0</v>
      </c>
    </row>
    <row r="38" spans="1:5" ht="15" hidden="1">
      <c r="A38" s="30"/>
      <c r="B38" s="3" t="s">
        <v>21</v>
      </c>
      <c r="C38" s="30">
        <f>SUMIF(contabilità!C:C,B38,contabilità!E:E)</f>
        <v>20700</v>
      </c>
      <c r="D38" s="30">
        <f>SUMIF(contabilità!C:C,B38,contabilità!F:F)</f>
        <v>1252.46</v>
      </c>
      <c r="E38" s="30">
        <f t="shared" si="0"/>
        <v>19447.54</v>
      </c>
    </row>
    <row r="39" spans="1:5" ht="15" hidden="1">
      <c r="A39" s="28"/>
      <c r="B39" s="3" t="s">
        <v>16</v>
      </c>
      <c r="C39" s="28">
        <f>SUMIF(contabilità!C:C,B39,contabilità!E:E)</f>
        <v>106.56</v>
      </c>
      <c r="D39" s="28">
        <f>SUMIF(contabilità!C:C,B39,contabilità!F:F)</f>
        <v>8575</v>
      </c>
      <c r="E39" s="28">
        <f t="shared" si="0"/>
        <v>8468.44</v>
      </c>
    </row>
    <row r="40" spans="1:5" ht="15">
      <c r="A40" s="30"/>
      <c r="B40" s="3" t="s">
        <v>22</v>
      </c>
      <c r="C40" s="30">
        <f>SUMIF(contabilità!C:C,B40,contabilità!E:E)</f>
        <v>10500</v>
      </c>
      <c r="D40" s="30">
        <f>SUMIF(contabilità!C:C,B40,contabilità!F:F)</f>
        <v>10500</v>
      </c>
      <c r="E40" s="30">
        <f t="shared" si="0"/>
        <v>0</v>
      </c>
    </row>
    <row r="41" spans="1:5" ht="15" hidden="1">
      <c r="A41" s="28"/>
      <c r="B41" s="3" t="s">
        <v>22</v>
      </c>
      <c r="C41" s="28">
        <f>SUMIF(contabilità!C:C,B41,contabilità!E:E)</f>
        <v>10500</v>
      </c>
      <c r="D41" s="28">
        <f>SUMIF(contabilità!C:C,B41,contabilità!F:F)</f>
        <v>10500</v>
      </c>
      <c r="E41" s="28">
        <f t="shared" si="0"/>
        <v>0</v>
      </c>
    </row>
    <row r="42" spans="1:5" ht="15">
      <c r="A42" s="30"/>
      <c r="B42" s="3" t="s">
        <v>680</v>
      </c>
      <c r="C42" s="30">
        <f>SUMIF(contabilità!C:C,B42,contabilità!E:E)</f>
        <v>150000</v>
      </c>
      <c r="D42" s="30">
        <f>SUMIF(contabilità!C:C,B42,contabilità!F:F)</f>
        <v>50000</v>
      </c>
      <c r="E42" s="30">
        <f t="shared" si="0"/>
        <v>100000</v>
      </c>
    </row>
    <row r="43" spans="1:5" ht="15">
      <c r="A43" s="28"/>
      <c r="B43" s="3" t="s">
        <v>801</v>
      </c>
      <c r="C43" s="28">
        <f>SUMIF(contabilità!C:C,B43,contabilità!E:E)</f>
        <v>40000</v>
      </c>
      <c r="D43" s="28">
        <f>SUMIF(contabilità!C:C,B43,contabilità!F:F)</f>
        <v>40000</v>
      </c>
      <c r="E43" s="28">
        <f t="shared" si="0"/>
        <v>0</v>
      </c>
    </row>
    <row r="44" spans="1:5" ht="15">
      <c r="A44" s="30"/>
      <c r="B44" s="3" t="s">
        <v>802</v>
      </c>
      <c r="C44" s="30">
        <f>SUMIF(contabilità!C:C,B44,contabilità!E:E)</f>
        <v>16000</v>
      </c>
      <c r="D44" s="30">
        <f>SUMIF(contabilità!C:C,B44,contabilità!F:F)</f>
        <v>16000</v>
      </c>
      <c r="E44" s="30">
        <f t="shared" si="0"/>
        <v>0</v>
      </c>
    </row>
    <row r="45" spans="1:5" ht="15" hidden="1">
      <c r="A45" s="28"/>
      <c r="B45" s="3" t="s">
        <v>12</v>
      </c>
      <c r="C45" s="28">
        <f>SUMIF(contabilità!C:C,B45,contabilità!E:E)</f>
        <v>534318.9</v>
      </c>
      <c r="D45" s="28">
        <f>SUMIF(contabilità!C:C,B45,contabilità!F:F)</f>
        <v>193362</v>
      </c>
      <c r="E45" s="28">
        <f t="shared" si="0"/>
        <v>340956.9</v>
      </c>
    </row>
    <row r="46" spans="1:5" ht="15" hidden="1">
      <c r="A46" s="30"/>
      <c r="B46" s="3" t="s">
        <v>12</v>
      </c>
      <c r="C46" s="30">
        <f>SUMIF(contabilità!C:C,B46,contabilità!E:E)</f>
        <v>534318.9</v>
      </c>
      <c r="D46" s="30">
        <f>SUMIF(contabilità!C:C,B46,contabilità!F:F)</f>
        <v>193362</v>
      </c>
      <c r="E46" s="30">
        <f t="shared" si="0"/>
        <v>340956.9</v>
      </c>
    </row>
    <row r="47" spans="1:5" ht="15">
      <c r="A47" s="28"/>
      <c r="B47" s="3" t="s">
        <v>24</v>
      </c>
      <c r="C47" s="28">
        <f>SUMIF(contabilità!C:C,B47,contabilità!E:E)</f>
        <v>27</v>
      </c>
      <c r="D47" s="28">
        <f>SUMIF(contabilità!C:C,B47,contabilità!F:F)</f>
        <v>27</v>
      </c>
      <c r="E47" s="28">
        <f t="shared" si="0"/>
        <v>0</v>
      </c>
    </row>
    <row r="48" spans="1:5" ht="15" hidden="1">
      <c r="A48" s="30"/>
      <c r="B48" s="3" t="s">
        <v>680</v>
      </c>
      <c r="C48" s="30">
        <f>SUMIF(contabilità!C:C,B48,contabilità!E:E)</f>
        <v>150000</v>
      </c>
      <c r="D48" s="30">
        <f>SUMIF(contabilità!C:C,B48,contabilità!F:F)</f>
        <v>50000</v>
      </c>
      <c r="E48" s="30">
        <f t="shared" si="0"/>
        <v>100000</v>
      </c>
    </row>
    <row r="49" spans="1:5" ht="15">
      <c r="A49" s="28"/>
      <c r="B49" s="3" t="s">
        <v>23</v>
      </c>
      <c r="C49" s="28">
        <f>SUMIF(contabilità!C:C,B49,contabilità!E:E)</f>
        <v>52000</v>
      </c>
      <c r="D49" s="28">
        <f>SUMIF(contabilità!C:C,B49,contabilità!F:F)</f>
        <v>0</v>
      </c>
      <c r="E49" s="28">
        <f t="shared" si="0"/>
        <v>52000</v>
      </c>
    </row>
    <row r="50" spans="1:5" ht="15" hidden="1">
      <c r="A50" s="30"/>
      <c r="B50" s="3" t="s">
        <v>24</v>
      </c>
      <c r="C50" s="30">
        <f>SUMIF(contabilità!C:C,B50,contabilità!E:E)</f>
        <v>27</v>
      </c>
      <c r="D50" s="30">
        <f>SUMIF(contabilità!C:C,B50,contabilità!F:F)</f>
        <v>27</v>
      </c>
      <c r="E50" s="30">
        <f t="shared" si="0"/>
        <v>0</v>
      </c>
    </row>
    <row r="51" spans="1:5" ht="15" hidden="1">
      <c r="A51" s="28"/>
      <c r="B51" s="3" t="s">
        <v>122</v>
      </c>
      <c r="C51" s="49">
        <f>SUMIF(contabilità!C:C,B51,contabilità!E:E)</f>
        <v>37600</v>
      </c>
      <c r="D51" s="49">
        <f>SUMIF(contabilità!C:C,B51,contabilità!F:F)</f>
        <v>0</v>
      </c>
      <c r="E51" s="49">
        <f t="shared" si="0"/>
        <v>37600</v>
      </c>
    </row>
    <row r="52" spans="1:5" ht="15">
      <c r="A52" s="30"/>
      <c r="B52" s="3" t="s">
        <v>26</v>
      </c>
      <c r="C52" s="30">
        <f>SUMIF(contabilità!C:C,B52,contabilità!E:E)</f>
        <v>0</v>
      </c>
      <c r="D52" s="30">
        <f>SUMIF(contabilità!C:C,B52,contabilità!F:F)</f>
        <v>16973</v>
      </c>
      <c r="E52" s="30">
        <f t="shared" si="0"/>
        <v>16973</v>
      </c>
    </row>
    <row r="53" spans="1:5" ht="15">
      <c r="A53" s="28"/>
      <c r="B53" s="3" t="s">
        <v>363</v>
      </c>
      <c r="C53" s="49">
        <f>SUMIF(contabilità!C:C,B53,contabilità!E:E)</f>
        <v>19950</v>
      </c>
      <c r="D53" s="49">
        <f>SUMIF(contabilità!C:C,B53,contabilità!F:F)</f>
        <v>19950</v>
      </c>
      <c r="E53" s="49">
        <f t="shared" si="0"/>
        <v>0</v>
      </c>
    </row>
    <row r="54" spans="1:5" ht="15" hidden="1">
      <c r="A54" s="30"/>
      <c r="B54" s="3" t="s">
        <v>802</v>
      </c>
      <c r="C54" s="30">
        <f>SUMIF(contabilità!C:C,B54,contabilità!E:E)</f>
        <v>16000</v>
      </c>
      <c r="D54" s="30">
        <f>SUMIF(contabilità!C:C,B54,contabilità!F:F)</f>
        <v>16000</v>
      </c>
      <c r="E54" s="30">
        <f t="shared" si="0"/>
        <v>0</v>
      </c>
    </row>
    <row r="55" spans="1:5" ht="15" hidden="1">
      <c r="A55" s="28"/>
      <c r="B55" s="3" t="s">
        <v>26</v>
      </c>
      <c r="C55" s="28">
        <f>SUMIF(contabilità!C:C,B55,contabilità!E:E)</f>
        <v>0</v>
      </c>
      <c r="D55" s="28">
        <f>SUMIF(contabilità!C:C,B55,contabilità!F:F)</f>
        <v>16973</v>
      </c>
      <c r="E55" s="28">
        <f t="shared" si="0"/>
        <v>16973</v>
      </c>
    </row>
    <row r="56" spans="1:5" ht="15" hidden="1">
      <c r="A56" s="30"/>
      <c r="B56" s="3" t="s">
        <v>21</v>
      </c>
      <c r="C56" s="30">
        <f>SUMIF(contabilità!C:C,B56,contabilità!E:E)</f>
        <v>20700</v>
      </c>
      <c r="D56" s="30">
        <f>SUMIF(contabilità!C:C,B56,contabilità!F:F)</f>
        <v>1252.46</v>
      </c>
      <c r="E56" s="30">
        <f t="shared" si="0"/>
        <v>19447.54</v>
      </c>
    </row>
    <row r="57" spans="1:5" ht="15">
      <c r="A57" s="28"/>
      <c r="B57" s="3" t="s">
        <v>29</v>
      </c>
      <c r="C57" s="28">
        <f>SUMIF(contabilità!C:C,B57,contabilità!E:E)</f>
        <v>400</v>
      </c>
      <c r="D57" s="28">
        <f>SUMIF(contabilità!C:C,B57,contabilità!F:F)</f>
        <v>8700</v>
      </c>
      <c r="E57" s="28">
        <f t="shared" si="0"/>
        <v>8300</v>
      </c>
    </row>
    <row r="58" spans="1:5" ht="15">
      <c r="A58" s="30"/>
      <c r="B58" s="3" t="s">
        <v>638</v>
      </c>
      <c r="C58" s="30">
        <f>SUMIF(contabilità!C:C,B58,contabilità!E:E)</f>
        <v>800</v>
      </c>
      <c r="D58" s="30">
        <f>SUMIF(contabilità!C:C,B58,contabilità!F:F)</f>
        <v>0</v>
      </c>
      <c r="E58" s="30">
        <f t="shared" si="0"/>
        <v>800</v>
      </c>
    </row>
    <row r="59" spans="1:5" ht="15" hidden="1">
      <c r="A59" s="28"/>
      <c r="B59" s="3" t="s">
        <v>16</v>
      </c>
      <c r="C59" s="49">
        <f>SUMIF(contabilità!C:C,B59,contabilità!E:E)</f>
        <v>106.56</v>
      </c>
      <c r="D59" s="49">
        <f>SUMIF(contabilità!C:C,B59,contabilità!F:F)</f>
        <v>8575</v>
      </c>
      <c r="E59" s="49">
        <f t="shared" si="0"/>
        <v>8468.44</v>
      </c>
    </row>
    <row r="60" spans="1:5" ht="15" hidden="1">
      <c r="A60" s="30"/>
      <c r="B60" s="3" t="s">
        <v>16</v>
      </c>
      <c r="C60" s="30">
        <f>SUMIF(contabilità!C:C,B60,contabilità!E:E)</f>
        <v>106.56</v>
      </c>
      <c r="D60" s="30">
        <f>SUMIF(contabilità!C:C,B60,contabilità!F:F)</f>
        <v>8575</v>
      </c>
      <c r="E60" s="30">
        <f t="shared" si="0"/>
        <v>8468.44</v>
      </c>
    </row>
    <row r="61" spans="1:5" ht="15" hidden="1">
      <c r="A61" s="28"/>
      <c r="B61" s="3" t="s">
        <v>16</v>
      </c>
      <c r="C61" s="49">
        <f>SUMIF(contabilità!C:C,B61,contabilità!E:E)</f>
        <v>106.56</v>
      </c>
      <c r="D61" s="49">
        <f>SUMIF(contabilità!C:C,B61,contabilità!F:F)</f>
        <v>8575</v>
      </c>
      <c r="E61" s="49">
        <f t="shared" si="0"/>
        <v>8468.44</v>
      </c>
    </row>
    <row r="62" spans="1:5" ht="15" hidden="1">
      <c r="A62" s="30"/>
      <c r="B62" s="3" t="s">
        <v>16</v>
      </c>
      <c r="C62" s="30">
        <f>SUMIF(contabilità!C:C,B62,contabilità!E:E)</f>
        <v>106.56</v>
      </c>
      <c r="D62" s="30">
        <f>SUMIF(contabilità!C:C,B62,contabilità!F:F)</f>
        <v>8575</v>
      </c>
      <c r="E62" s="30">
        <f t="shared" si="0"/>
        <v>8468.44</v>
      </c>
    </row>
    <row r="63" spans="1:5" ht="15" hidden="1">
      <c r="A63" s="28"/>
      <c r="B63" s="3" t="s">
        <v>347</v>
      </c>
      <c r="C63" s="49">
        <f>SUMIF(contabilità!C:C,B63,contabilità!E:E)</f>
        <v>0</v>
      </c>
      <c r="D63" s="49">
        <f>SUMIF(contabilità!C:C,B63,contabilità!F:F)</f>
        <v>0</v>
      </c>
      <c r="E63" s="49">
        <f t="shared" si="0"/>
        <v>0</v>
      </c>
    </row>
    <row r="64" spans="1:5" ht="15" hidden="1">
      <c r="A64" s="30"/>
      <c r="B64" s="3" t="s">
        <v>29</v>
      </c>
      <c r="C64" s="30">
        <f>SUMIF(contabilità!C:C,B64,contabilità!E:E)</f>
        <v>400</v>
      </c>
      <c r="D64" s="30">
        <f>SUMIF(contabilità!C:C,B64,contabilità!F:F)</f>
        <v>8700</v>
      </c>
      <c r="E64" s="30">
        <f t="shared" si="0"/>
        <v>8300</v>
      </c>
    </row>
    <row r="65" spans="1:5" ht="15" hidden="1">
      <c r="A65" s="28"/>
      <c r="B65" s="3" t="s">
        <v>21</v>
      </c>
      <c r="C65" s="28">
        <f>SUMIF(contabilità!C:C,B65,contabilità!E:E)</f>
        <v>20700</v>
      </c>
      <c r="D65" s="28">
        <f>SUMIF(contabilità!C:C,B65,contabilità!F:F)</f>
        <v>1252.46</v>
      </c>
      <c r="E65" s="28">
        <f t="shared" si="0"/>
        <v>19447.54</v>
      </c>
    </row>
    <row r="66" spans="1:5" ht="15">
      <c r="A66" s="30"/>
      <c r="B66" s="3" t="s">
        <v>19</v>
      </c>
      <c r="C66" s="30">
        <f>SUMIF(contabilità!C:C,B66,contabilità!E:E)</f>
        <v>4000</v>
      </c>
      <c r="D66" s="30">
        <f>SUMIF(contabilità!C:C,B66,contabilità!F:F)</f>
        <v>800</v>
      </c>
      <c r="E66" s="30">
        <f t="shared" si="0"/>
        <v>3200</v>
      </c>
    </row>
    <row r="67" spans="1:5" ht="15" hidden="1">
      <c r="A67" s="28"/>
      <c r="B67" s="3" t="s">
        <v>19</v>
      </c>
      <c r="C67" s="49">
        <f>SUMIF(contabilità!C:C,B67,contabilità!E:E)</f>
        <v>4000</v>
      </c>
      <c r="D67" s="49">
        <f>SUMIF(contabilità!C:C,B67,contabilità!F:F)</f>
        <v>800</v>
      </c>
      <c r="E67" s="49">
        <f t="shared" si="0"/>
        <v>3200</v>
      </c>
    </row>
    <row r="68" spans="1:5" ht="15" hidden="1">
      <c r="A68" s="30"/>
      <c r="B68" s="3" t="s">
        <v>22</v>
      </c>
      <c r="C68" s="30">
        <f>SUMIF(contabilità!C:C,B68,contabilità!E:E)</f>
        <v>10500</v>
      </c>
      <c r="D68" s="30">
        <f>SUMIF(contabilità!C:C,B68,contabilità!F:F)</f>
        <v>10500</v>
      </c>
      <c r="E68" s="30">
        <f t="shared" si="0"/>
        <v>0</v>
      </c>
    </row>
    <row r="69" spans="1:5" ht="15" hidden="1">
      <c r="A69" s="28"/>
      <c r="B69" s="3" t="s">
        <v>22</v>
      </c>
      <c r="C69" s="28">
        <f>SUMIF(contabilità!C:C,B69,contabilità!E:E)</f>
        <v>10500</v>
      </c>
      <c r="D69" s="28">
        <f>SUMIF(contabilità!C:C,B69,contabilità!F:F)</f>
        <v>10500</v>
      </c>
      <c r="E69" s="28">
        <f aca="true" t="shared" si="1" ref="E69:E132">IF(C69&gt;D69,C69-D69,IF(C69&lt;D69,D69-C69,0))</f>
        <v>0</v>
      </c>
    </row>
    <row r="70" spans="1:5" ht="15" hidden="1">
      <c r="A70" s="30"/>
      <c r="B70" s="3" t="s">
        <v>12</v>
      </c>
      <c r="C70" s="30">
        <f>SUMIF(contabilità!C:C,B70,contabilità!E:E)</f>
        <v>534318.9</v>
      </c>
      <c r="D70" s="30">
        <f>SUMIF(contabilità!C:C,B70,contabilità!F:F)</f>
        <v>193362</v>
      </c>
      <c r="E70" s="30">
        <f t="shared" si="1"/>
        <v>340956.9</v>
      </c>
    </row>
    <row r="71" spans="1:5" ht="15">
      <c r="A71" s="28"/>
      <c r="B71" s="3" t="s">
        <v>137</v>
      </c>
      <c r="C71" s="49">
        <f>SUMIF(contabilità!C:C,B71,contabilità!E:E)</f>
        <v>0</v>
      </c>
      <c r="D71" s="49">
        <f>SUMIF(contabilità!C:C,B71,contabilità!F:F)</f>
        <v>0</v>
      </c>
      <c r="E71" s="49">
        <f t="shared" si="1"/>
        <v>0</v>
      </c>
    </row>
    <row r="72" spans="1:5" ht="15" hidden="1">
      <c r="A72" s="30"/>
      <c r="B72" s="3" t="s">
        <v>16</v>
      </c>
      <c r="C72" s="30">
        <f>SUMIF(contabilità!C:C,B72,contabilità!E:E)</f>
        <v>106.56</v>
      </c>
      <c r="D72" s="30">
        <f>SUMIF(contabilità!C:C,B72,contabilità!F:F)</f>
        <v>8575</v>
      </c>
      <c r="E72" s="30">
        <f t="shared" si="1"/>
        <v>8468.44</v>
      </c>
    </row>
    <row r="73" spans="1:5" ht="15">
      <c r="A73" s="28"/>
      <c r="B73" s="3" t="s">
        <v>622</v>
      </c>
      <c r="C73" s="49">
        <f>SUMIF(contabilità!C:C,B73,contabilità!E:E)</f>
        <v>0</v>
      </c>
      <c r="D73" s="49">
        <f>SUMIF(contabilità!C:C,B73,contabilità!F:F)</f>
        <v>100</v>
      </c>
      <c r="E73" s="49">
        <f t="shared" si="1"/>
        <v>100</v>
      </c>
    </row>
    <row r="74" spans="1:5" ht="15" hidden="1">
      <c r="A74" s="30"/>
      <c r="B74" s="3" t="s">
        <v>363</v>
      </c>
      <c r="C74" s="30">
        <f>SUMIF(contabilità!C:C,B74,contabilità!E:E)</f>
        <v>19950</v>
      </c>
      <c r="D74" s="30">
        <f>SUMIF(contabilità!C:C,B74,contabilità!F:F)</f>
        <v>19950</v>
      </c>
      <c r="E74" s="30">
        <f t="shared" si="1"/>
        <v>0</v>
      </c>
    </row>
    <row r="75" spans="1:5" ht="15" hidden="1">
      <c r="A75" s="28"/>
      <c r="B75" s="3" t="s">
        <v>21</v>
      </c>
      <c r="C75" s="49">
        <f>SUMIF(contabilità!C:C,B75,contabilità!E:E)</f>
        <v>20700</v>
      </c>
      <c r="D75" s="49">
        <f>SUMIF(contabilità!C:C,B75,contabilità!F:F)</f>
        <v>1252.46</v>
      </c>
      <c r="E75" s="49">
        <f t="shared" si="1"/>
        <v>19447.54</v>
      </c>
    </row>
    <row r="76" spans="1:5" ht="15">
      <c r="A76" s="30"/>
      <c r="B76" s="3" t="s">
        <v>36</v>
      </c>
      <c r="C76" s="30">
        <f>SUMIF(contabilità!C:C,B76,contabilità!E:E)</f>
        <v>50000</v>
      </c>
      <c r="D76" s="30">
        <f>SUMIF(contabilità!C:C,B76,contabilità!F:F)</f>
        <v>50000</v>
      </c>
      <c r="E76" s="30">
        <f t="shared" si="1"/>
        <v>0</v>
      </c>
    </row>
    <row r="77" spans="1:5" ht="15">
      <c r="A77" s="28"/>
      <c r="B77" s="3" t="s">
        <v>27</v>
      </c>
      <c r="C77" s="49">
        <f>SUMIF(contabilità!C:C,B77,contabilità!E:E)</f>
        <v>21000</v>
      </c>
      <c r="D77" s="49">
        <f>SUMIF(contabilità!C:C,B77,contabilità!F:F)</f>
        <v>0</v>
      </c>
      <c r="E77" s="49">
        <f t="shared" si="1"/>
        <v>21000</v>
      </c>
    </row>
    <row r="78" spans="1:5" ht="15" hidden="1">
      <c r="A78" s="30"/>
      <c r="B78" s="3" t="s">
        <v>21</v>
      </c>
      <c r="C78" s="30">
        <f>SUMIF(contabilità!C:C,B78,contabilità!E:E)</f>
        <v>20700</v>
      </c>
      <c r="D78" s="30">
        <f>SUMIF(contabilità!C:C,B78,contabilità!F:F)</f>
        <v>1252.46</v>
      </c>
      <c r="E78" s="30">
        <f t="shared" si="1"/>
        <v>19447.54</v>
      </c>
    </row>
    <row r="79" spans="1:5" ht="15" hidden="1">
      <c r="A79" s="28"/>
      <c r="B79" s="3" t="s">
        <v>801</v>
      </c>
      <c r="C79" s="49">
        <f>SUMIF(contabilità!C:C,B79,contabilità!E:E)</f>
        <v>40000</v>
      </c>
      <c r="D79" s="49">
        <f>SUMIF(contabilità!C:C,B79,contabilità!F:F)</f>
        <v>40000</v>
      </c>
      <c r="E79" s="49">
        <f t="shared" si="1"/>
        <v>0</v>
      </c>
    </row>
    <row r="80" spans="1:5" ht="15" hidden="1">
      <c r="A80" s="30"/>
      <c r="B80" s="3" t="s">
        <v>638</v>
      </c>
      <c r="C80" s="30">
        <f>SUMIF(contabilità!C:C,B80,contabilità!E:E)</f>
        <v>800</v>
      </c>
      <c r="D80" s="30">
        <f>SUMIF(contabilità!C:C,B80,contabilità!F:F)</f>
        <v>0</v>
      </c>
      <c r="E80" s="30">
        <f t="shared" si="1"/>
        <v>800</v>
      </c>
    </row>
    <row r="81" spans="1:5" ht="15" hidden="1">
      <c r="A81" s="28"/>
      <c r="B81" s="3" t="s">
        <v>19</v>
      </c>
      <c r="C81" s="28">
        <f>SUMIF(contabilità!C:C,B81,contabilità!E:E)</f>
        <v>4000</v>
      </c>
      <c r="D81" s="28">
        <f>SUMIF(contabilità!C:C,B81,contabilità!F:F)</f>
        <v>800</v>
      </c>
      <c r="E81" s="28">
        <f t="shared" si="1"/>
        <v>3200</v>
      </c>
    </row>
    <row r="82" spans="1:5" ht="15" hidden="1">
      <c r="A82" s="30"/>
      <c r="B82" s="3" t="s">
        <v>14</v>
      </c>
      <c r="C82" s="30">
        <f>SUMIF(contabilità!C:C,B82,contabilità!E:E)</f>
        <v>5552</v>
      </c>
      <c r="D82" s="30">
        <f>SUMIF(contabilità!C:C,B82,contabilità!F:F)</f>
        <v>0</v>
      </c>
      <c r="E82" s="30">
        <f t="shared" si="1"/>
        <v>5552</v>
      </c>
    </row>
    <row r="83" spans="1:5" ht="15">
      <c r="A83" s="28"/>
      <c r="B83" s="3" t="s">
        <v>33</v>
      </c>
      <c r="C83" s="49">
        <f>SUMIF(contabilità!C:C,B83,contabilità!E:E)</f>
        <v>50000</v>
      </c>
      <c r="D83" s="49">
        <f>SUMIF(contabilità!C:C,B83,contabilità!F:F)</f>
        <v>50000</v>
      </c>
      <c r="E83" s="49">
        <f t="shared" si="1"/>
        <v>0</v>
      </c>
    </row>
    <row r="84" spans="1:5" ht="15" hidden="1">
      <c r="A84" s="30"/>
      <c r="B84" s="3" t="s">
        <v>33</v>
      </c>
      <c r="C84" s="30">
        <f>SUMIF(contabilità!C:C,B84,contabilità!E:E)</f>
        <v>50000</v>
      </c>
      <c r="D84" s="30">
        <f>SUMIF(contabilità!C:C,B84,contabilità!F:F)</f>
        <v>50000</v>
      </c>
      <c r="E84" s="30">
        <f t="shared" si="1"/>
        <v>0</v>
      </c>
    </row>
    <row r="85" spans="1:5" ht="15" hidden="1">
      <c r="A85" s="28"/>
      <c r="B85" s="3" t="s">
        <v>36</v>
      </c>
      <c r="C85" s="49">
        <f>SUMIF(contabilità!C:C,B85,contabilità!E:E)</f>
        <v>50000</v>
      </c>
      <c r="D85" s="49">
        <f>SUMIF(contabilità!C:C,B85,contabilità!F:F)</f>
        <v>50000</v>
      </c>
      <c r="E85" s="49">
        <f t="shared" si="1"/>
        <v>0</v>
      </c>
    </row>
    <row r="86" spans="1:5" ht="15">
      <c r="A86" s="30"/>
      <c r="B86" s="3" t="s">
        <v>38</v>
      </c>
      <c r="C86" s="30">
        <f>SUMIF(contabilità!C:C,B86,contabilità!E:E)</f>
        <v>0</v>
      </c>
      <c r="D86" s="30">
        <f>SUMIF(contabilità!C:C,B86,contabilità!F:F)</f>
        <v>4500</v>
      </c>
      <c r="E86" s="30">
        <f t="shared" si="1"/>
        <v>4500</v>
      </c>
    </row>
    <row r="87" spans="1:5" ht="15" hidden="1">
      <c r="A87" s="28"/>
      <c r="B87" s="3" t="s">
        <v>20</v>
      </c>
      <c r="C87" s="49">
        <f>SUMIF(contabilità!C:C,B87,contabilità!E:E)</f>
        <v>20000</v>
      </c>
      <c r="D87" s="49">
        <f>SUMIF(contabilità!C:C,B87,contabilità!F:F)</f>
        <v>200000</v>
      </c>
      <c r="E87" s="49">
        <f t="shared" si="1"/>
        <v>180000</v>
      </c>
    </row>
    <row r="88" spans="1:5" ht="15">
      <c r="A88" s="30"/>
      <c r="B88" s="3" t="s">
        <v>29</v>
      </c>
      <c r="C88" s="30">
        <f>SUMIF(contabilità!C:C,B88,contabilità!E:E)</f>
        <v>400</v>
      </c>
      <c r="D88" s="30">
        <f>SUMIF(contabilità!C:C,B88,contabilità!F:F)</f>
        <v>8700</v>
      </c>
      <c r="E88" s="30">
        <f t="shared" si="1"/>
        <v>8300</v>
      </c>
    </row>
    <row r="89" spans="1:5" ht="15">
      <c r="A89" s="28"/>
      <c r="B89" s="3" t="s">
        <v>39</v>
      </c>
      <c r="C89" s="49">
        <f>SUMIF(contabilità!C:C,B89,contabilità!E:E)</f>
        <v>0</v>
      </c>
      <c r="D89" s="49">
        <f>SUMIF(contabilità!C:C,B89,contabilità!F:F)</f>
        <v>6000</v>
      </c>
      <c r="E89" s="49">
        <f t="shared" si="1"/>
        <v>6000</v>
      </c>
    </row>
    <row r="90" spans="1:5" ht="15">
      <c r="A90" s="30"/>
      <c r="B90" s="3" t="s">
        <v>40</v>
      </c>
      <c r="C90" s="30">
        <f>SUMIF(contabilità!C:C,B90,contabilità!E:E)</f>
        <v>0</v>
      </c>
      <c r="D90" s="30">
        <f>SUMIF(contabilità!C:C,B90,contabilità!F:F)</f>
        <v>22560</v>
      </c>
      <c r="E90" s="30">
        <f t="shared" si="1"/>
        <v>22560</v>
      </c>
    </row>
    <row r="91" spans="1:5" ht="15">
      <c r="A91" s="28"/>
      <c r="B91" s="3" t="s">
        <v>37</v>
      </c>
      <c r="C91" s="49">
        <f>SUMIF(contabilità!C:C,B91,contabilità!E:E)</f>
        <v>150000</v>
      </c>
      <c r="D91" s="49">
        <f>SUMIF(contabilità!C:C,B91,contabilità!F:F)</f>
        <v>150000</v>
      </c>
      <c r="E91" s="49">
        <f t="shared" si="1"/>
        <v>0</v>
      </c>
    </row>
    <row r="92" spans="1:5" ht="15">
      <c r="A92" s="30"/>
      <c r="B92" s="3" t="s">
        <v>37</v>
      </c>
      <c r="C92" s="30">
        <f>SUMIF(contabilità!C:C,B92,contabilità!E:E)</f>
        <v>150000</v>
      </c>
      <c r="D92" s="30">
        <f>SUMIF(contabilità!C:C,B92,contabilità!F:F)</f>
        <v>150000</v>
      </c>
      <c r="E92" s="30">
        <f t="shared" si="1"/>
        <v>0</v>
      </c>
    </row>
    <row r="93" spans="1:5" ht="15">
      <c r="A93" s="28"/>
      <c r="B93" s="3" t="s">
        <v>42</v>
      </c>
      <c r="C93" s="49">
        <f>SUMIF(contabilità!C:C,B93,contabilità!E:E)</f>
        <v>0</v>
      </c>
      <c r="D93" s="49">
        <f>SUMIF(contabilità!C:C,B93,contabilità!F:F)</f>
        <v>315</v>
      </c>
      <c r="E93" s="49">
        <f t="shared" si="1"/>
        <v>315</v>
      </c>
    </row>
    <row r="94" spans="1:5" ht="15">
      <c r="A94" s="30"/>
      <c r="B94" s="31"/>
      <c r="C94" s="30">
        <f>SUMIF(contabilità!C:C,B94,contabilità!E:E)</f>
        <v>0</v>
      </c>
      <c r="D94" s="30">
        <f>SUMIF(contabilità!C:C,B94,contabilità!F:F)</f>
        <v>0</v>
      </c>
      <c r="E94" s="30">
        <f t="shared" si="1"/>
        <v>0</v>
      </c>
    </row>
    <row r="95" spans="1:5" ht="15">
      <c r="A95" s="28"/>
      <c r="B95" s="29"/>
      <c r="C95" s="49">
        <f>SUMIF(contabilità!C:C,B95,contabilità!E:E)</f>
        <v>0</v>
      </c>
      <c r="D95" s="49">
        <f>SUMIF(contabilità!C:C,B95,contabilità!F:F)</f>
        <v>0</v>
      </c>
      <c r="E95" s="49">
        <f t="shared" si="1"/>
        <v>0</v>
      </c>
    </row>
    <row r="96" spans="1:5" ht="15">
      <c r="A96" s="30"/>
      <c r="B96" s="31"/>
      <c r="C96" s="30">
        <f>SUMIF(contabilità!C:C,B96,contabilità!E:E)</f>
        <v>0</v>
      </c>
      <c r="D96" s="30">
        <f>SUMIF(contabilità!C:C,B96,contabilità!F:F)</f>
        <v>0</v>
      </c>
      <c r="E96" s="30">
        <f t="shared" si="1"/>
        <v>0</v>
      </c>
    </row>
    <row r="97" spans="1:5" ht="15">
      <c r="A97" s="28"/>
      <c r="B97" s="29"/>
      <c r="C97" s="49">
        <f>SUMIF(contabilità!C:C,B97,contabilità!E:E)</f>
        <v>0</v>
      </c>
      <c r="D97" s="49">
        <f>SUMIF(contabilità!C:C,B97,contabilità!F:F)</f>
        <v>0</v>
      </c>
      <c r="E97" s="49">
        <f t="shared" si="1"/>
        <v>0</v>
      </c>
    </row>
    <row r="98" spans="1:5" ht="15">
      <c r="A98" s="30"/>
      <c r="B98" s="31"/>
      <c r="C98" s="30">
        <f>SUMIF(contabilità!C:C,B98,contabilità!E:E)</f>
        <v>0</v>
      </c>
      <c r="D98" s="30">
        <f>SUMIF(contabilità!C:C,B98,contabilità!F:F)</f>
        <v>0</v>
      </c>
      <c r="E98" s="30">
        <f t="shared" si="1"/>
        <v>0</v>
      </c>
    </row>
    <row r="99" spans="1:5" ht="15">
      <c r="A99" s="28"/>
      <c r="B99" s="29"/>
      <c r="C99" s="49">
        <f>SUMIF(contabilità!C:C,B99,contabilità!E:E)</f>
        <v>0</v>
      </c>
      <c r="D99" s="49">
        <f>SUMIF(contabilità!C:C,B99,contabilità!F:F)</f>
        <v>0</v>
      </c>
      <c r="E99" s="49">
        <f t="shared" si="1"/>
        <v>0</v>
      </c>
    </row>
    <row r="100" spans="1:5" ht="15">
      <c r="A100" s="30"/>
      <c r="B100" s="31"/>
      <c r="C100" s="30">
        <f>SUMIF(contabilità!C:C,B100,contabilità!E:E)</f>
        <v>0</v>
      </c>
      <c r="D100" s="30">
        <f>SUMIF(contabilità!C:C,B100,contabilità!F:F)</f>
        <v>0</v>
      </c>
      <c r="E100" s="30">
        <f t="shared" si="1"/>
        <v>0</v>
      </c>
    </row>
    <row r="101" spans="1:5" ht="15">
      <c r="A101" s="28"/>
      <c r="B101" s="29"/>
      <c r="C101" s="49">
        <f>SUMIF(contabilità!C:C,B101,contabilità!E:E)</f>
        <v>0</v>
      </c>
      <c r="D101" s="49">
        <f>SUMIF(contabilità!C:C,B101,contabilità!F:F)</f>
        <v>0</v>
      </c>
      <c r="E101" s="49">
        <f t="shared" si="1"/>
        <v>0</v>
      </c>
    </row>
    <row r="102" spans="1:5" ht="15">
      <c r="A102" s="30"/>
      <c r="B102" s="31"/>
      <c r="C102" s="30">
        <f>SUMIF(contabilità!C:C,B102,contabilità!E:E)</f>
        <v>0</v>
      </c>
      <c r="D102" s="30">
        <f>SUMIF(contabilità!C:C,B102,contabilità!F:F)</f>
        <v>0</v>
      </c>
      <c r="E102" s="30">
        <f t="shared" si="1"/>
        <v>0</v>
      </c>
    </row>
    <row r="103" spans="1:5" ht="15">
      <c r="A103" s="28"/>
      <c r="B103" s="29"/>
      <c r="C103" s="49">
        <f>SUMIF(contabilità!C:C,B103,contabilità!E:E)</f>
        <v>0</v>
      </c>
      <c r="D103" s="49">
        <f>SUMIF(contabilità!C:C,B103,contabilità!F:F)</f>
        <v>0</v>
      </c>
      <c r="E103" s="49">
        <f t="shared" si="1"/>
        <v>0</v>
      </c>
    </row>
    <row r="104" spans="1:5" ht="15">
      <c r="A104" s="30"/>
      <c r="B104" s="31"/>
      <c r="C104" s="30">
        <f>SUMIF(contabilità!C:C,B104,contabilità!E:E)</f>
        <v>0</v>
      </c>
      <c r="D104" s="30">
        <f>SUMIF(contabilità!C:C,B104,contabilità!F:F)</f>
        <v>0</v>
      </c>
      <c r="E104" s="30">
        <f t="shared" si="1"/>
        <v>0</v>
      </c>
    </row>
    <row r="105" spans="1:5" ht="15">
      <c r="A105" s="28"/>
      <c r="B105" s="29"/>
      <c r="C105" s="49">
        <f>SUMIF(contabilità!C:C,B105,contabilità!E:E)</f>
        <v>0</v>
      </c>
      <c r="D105" s="49">
        <f>SUMIF(contabilità!C:C,B105,contabilità!F:F)</f>
        <v>0</v>
      </c>
      <c r="E105" s="49">
        <f t="shared" si="1"/>
        <v>0</v>
      </c>
    </row>
    <row r="106" spans="1:5" ht="15">
      <c r="A106" s="30"/>
      <c r="B106" s="31"/>
      <c r="C106" s="30">
        <f>SUMIF(contabilità!C:C,B106,contabilità!E:E)</f>
        <v>0</v>
      </c>
      <c r="D106" s="30">
        <f>SUMIF(contabilità!C:C,B106,contabilità!F:F)</f>
        <v>0</v>
      </c>
      <c r="E106" s="30">
        <f t="shared" si="1"/>
        <v>0</v>
      </c>
    </row>
    <row r="107" spans="1:5" ht="15">
      <c r="A107" s="28"/>
      <c r="B107" s="29"/>
      <c r="C107" s="49">
        <f>SUMIF(contabilità!C:C,B107,contabilità!E:E)</f>
        <v>0</v>
      </c>
      <c r="D107" s="49">
        <f>SUMIF(contabilità!C:C,B107,contabilità!F:F)</f>
        <v>0</v>
      </c>
      <c r="E107" s="49">
        <f t="shared" si="1"/>
        <v>0</v>
      </c>
    </row>
    <row r="108" spans="1:5" ht="15">
      <c r="A108" s="30"/>
      <c r="B108" s="31"/>
      <c r="C108" s="30">
        <f>SUMIF(contabilità!C:C,B108,contabilità!E:E)</f>
        <v>0</v>
      </c>
      <c r="D108" s="30">
        <f>SUMIF(contabilità!C:C,B108,contabilità!F:F)</f>
        <v>0</v>
      </c>
      <c r="E108" s="30">
        <f t="shared" si="1"/>
        <v>0</v>
      </c>
    </row>
    <row r="109" spans="1:5" ht="15">
      <c r="A109" s="28"/>
      <c r="B109" s="29"/>
      <c r="C109" s="49">
        <f>SUMIF(contabilità!C:C,B109,contabilità!E:E)</f>
        <v>0</v>
      </c>
      <c r="D109" s="49">
        <f>SUMIF(contabilità!C:C,B109,contabilità!F:F)</f>
        <v>0</v>
      </c>
      <c r="E109" s="49">
        <f t="shared" si="1"/>
        <v>0</v>
      </c>
    </row>
    <row r="110" spans="1:5" ht="15">
      <c r="A110" s="30"/>
      <c r="B110" s="31"/>
      <c r="C110" s="30">
        <f>SUMIF(contabilità!C:C,B110,contabilità!E:E)</f>
        <v>0</v>
      </c>
      <c r="D110" s="30">
        <f>SUMIF(contabilità!C:C,B110,contabilità!F:F)</f>
        <v>0</v>
      </c>
      <c r="E110" s="30">
        <f t="shared" si="1"/>
        <v>0</v>
      </c>
    </row>
    <row r="111" spans="1:5" ht="15">
      <c r="A111" s="28"/>
      <c r="B111" s="29"/>
      <c r="C111" s="49">
        <f>SUMIF(contabilità!C:C,B111,contabilità!E:E)</f>
        <v>0</v>
      </c>
      <c r="D111" s="49">
        <f>SUMIF(contabilità!C:C,B111,contabilità!F:F)</f>
        <v>0</v>
      </c>
      <c r="E111" s="49">
        <f t="shared" si="1"/>
        <v>0</v>
      </c>
    </row>
    <row r="112" spans="1:5" ht="15">
      <c r="A112" s="30"/>
      <c r="B112" s="31"/>
      <c r="C112" s="30">
        <f>SUMIF(contabilità!C:C,B112,contabilità!E:E)</f>
        <v>0</v>
      </c>
      <c r="D112" s="30">
        <f>SUMIF(contabilità!C:C,B112,contabilità!F:F)</f>
        <v>0</v>
      </c>
      <c r="E112" s="30">
        <f t="shared" si="1"/>
        <v>0</v>
      </c>
    </row>
    <row r="113" spans="1:5" ht="15">
      <c r="A113" s="28"/>
      <c r="B113" s="29"/>
      <c r="C113" s="49">
        <f>SUMIF(contabilità!C:C,B113,contabilità!E:E)</f>
        <v>0</v>
      </c>
      <c r="D113" s="49">
        <f>SUMIF(contabilità!C:C,B113,contabilità!F:F)</f>
        <v>0</v>
      </c>
      <c r="E113" s="49">
        <f t="shared" si="1"/>
        <v>0</v>
      </c>
    </row>
    <row r="114" spans="1:5" ht="15">
      <c r="A114" s="30"/>
      <c r="B114" s="31"/>
      <c r="C114" s="30">
        <f>SUMIF(contabilità!C:C,B114,contabilità!E:E)</f>
        <v>0</v>
      </c>
      <c r="D114" s="30">
        <f>SUMIF(contabilità!C:C,B114,contabilità!F:F)</f>
        <v>0</v>
      </c>
      <c r="E114" s="30">
        <f t="shared" si="1"/>
        <v>0</v>
      </c>
    </row>
    <row r="115" spans="1:5" ht="15">
      <c r="A115" s="28"/>
      <c r="B115" s="29"/>
      <c r="C115" s="49">
        <f>SUMIF(contabilità!C:C,B115,contabilità!E:E)</f>
        <v>0</v>
      </c>
      <c r="D115" s="49">
        <f>SUMIF(contabilità!C:C,B115,contabilità!F:F)</f>
        <v>0</v>
      </c>
      <c r="E115" s="49">
        <f t="shared" si="1"/>
        <v>0</v>
      </c>
    </row>
    <row r="116" spans="1:5" ht="15">
      <c r="A116" s="30"/>
      <c r="B116" s="31"/>
      <c r="C116" s="30">
        <f>SUMIF(contabilità!C:C,B116,contabilità!E:E)</f>
        <v>0</v>
      </c>
      <c r="D116" s="30">
        <f>SUMIF(contabilità!C:C,B116,contabilità!F:F)</f>
        <v>0</v>
      </c>
      <c r="E116" s="30">
        <f t="shared" si="1"/>
        <v>0</v>
      </c>
    </row>
    <row r="117" spans="1:5" ht="15">
      <c r="A117" s="28"/>
      <c r="B117" s="29"/>
      <c r="C117" s="49">
        <f>SUMIF(contabilità!C:C,B117,contabilità!E:E)</f>
        <v>0</v>
      </c>
      <c r="D117" s="49">
        <f>SUMIF(contabilità!C:C,B117,contabilità!F:F)</f>
        <v>0</v>
      </c>
      <c r="E117" s="49">
        <f t="shared" si="1"/>
        <v>0</v>
      </c>
    </row>
    <row r="118" spans="1:5" ht="15">
      <c r="A118" s="30"/>
      <c r="B118" s="31"/>
      <c r="C118" s="30">
        <f>SUMIF(contabilità!C:C,B118,contabilità!E:E)</f>
        <v>0</v>
      </c>
      <c r="D118" s="30">
        <f>SUMIF(contabilità!C:C,B118,contabilità!F:F)</f>
        <v>0</v>
      </c>
      <c r="E118" s="30">
        <f t="shared" si="1"/>
        <v>0</v>
      </c>
    </row>
    <row r="119" spans="1:5" ht="15">
      <c r="A119" s="28"/>
      <c r="B119" s="29"/>
      <c r="C119" s="49">
        <f>SUMIF(contabilità!C:C,B119,contabilità!E:E)</f>
        <v>0</v>
      </c>
      <c r="D119" s="49">
        <f>SUMIF(contabilità!C:C,B119,contabilità!F:F)</f>
        <v>0</v>
      </c>
      <c r="E119" s="49">
        <f t="shared" si="1"/>
        <v>0</v>
      </c>
    </row>
    <row r="120" spans="1:5" ht="15">
      <c r="A120" s="30"/>
      <c r="B120" s="31"/>
      <c r="C120" s="30">
        <f>SUMIF(contabilità!C:C,B120,contabilità!E:E)</f>
        <v>0</v>
      </c>
      <c r="D120" s="30">
        <f>SUMIF(contabilità!C:C,B120,contabilità!F:F)</f>
        <v>0</v>
      </c>
      <c r="E120" s="30">
        <f t="shared" si="1"/>
        <v>0</v>
      </c>
    </row>
    <row r="121" spans="1:5" ht="15">
      <c r="A121" s="28"/>
      <c r="B121" s="29"/>
      <c r="C121" s="49">
        <f>SUMIF(contabilità!C:C,B121,contabilità!E:E)</f>
        <v>0</v>
      </c>
      <c r="D121" s="49">
        <f>SUMIF(contabilità!C:C,B121,contabilità!F:F)</f>
        <v>0</v>
      </c>
      <c r="E121" s="49">
        <f t="shared" si="1"/>
        <v>0</v>
      </c>
    </row>
    <row r="122" spans="1:5" ht="15">
      <c r="A122" s="30"/>
      <c r="B122" s="31"/>
      <c r="C122" s="30">
        <f>SUMIF(contabilità!C:C,B122,contabilità!E:E)</f>
        <v>0</v>
      </c>
      <c r="D122" s="30">
        <f>SUMIF(contabilità!C:C,B122,contabilità!F:F)</f>
        <v>0</v>
      </c>
      <c r="E122" s="30">
        <f t="shared" si="1"/>
        <v>0</v>
      </c>
    </row>
    <row r="123" spans="1:5" ht="15">
      <c r="A123" s="28"/>
      <c r="B123" s="29"/>
      <c r="C123" s="49">
        <f>SUMIF(contabilità!C:C,B123,contabilità!E:E)</f>
        <v>0</v>
      </c>
      <c r="D123" s="49">
        <f>SUMIF(contabilità!C:C,B123,contabilità!F:F)</f>
        <v>0</v>
      </c>
      <c r="E123" s="49">
        <f t="shared" si="1"/>
        <v>0</v>
      </c>
    </row>
    <row r="124" spans="1:5" ht="15">
      <c r="A124" s="30"/>
      <c r="B124" s="31"/>
      <c r="C124" s="30">
        <f>SUMIF(contabilità!C:C,B124,contabilità!E:E)</f>
        <v>0</v>
      </c>
      <c r="D124" s="30">
        <f>SUMIF(contabilità!C:C,B124,contabilità!F:F)</f>
        <v>0</v>
      </c>
      <c r="E124" s="30">
        <f t="shared" si="1"/>
        <v>0</v>
      </c>
    </row>
    <row r="125" spans="1:5" ht="15">
      <c r="A125" s="28"/>
      <c r="B125" s="29"/>
      <c r="C125" s="49">
        <f>SUMIF(contabilità!C:C,B125,contabilità!E:E)</f>
        <v>0</v>
      </c>
      <c r="D125" s="49">
        <f>SUMIF(contabilità!C:C,B125,contabilità!F:F)</f>
        <v>0</v>
      </c>
      <c r="E125" s="49">
        <f t="shared" si="1"/>
        <v>0</v>
      </c>
    </row>
    <row r="126" spans="1:5" ht="15">
      <c r="A126" s="30"/>
      <c r="B126" s="31"/>
      <c r="C126" s="30">
        <f>SUMIF(contabilità!C:C,B126,contabilità!E:E)</f>
        <v>0</v>
      </c>
      <c r="D126" s="30">
        <f>SUMIF(contabilità!C:C,B126,contabilità!F:F)</f>
        <v>0</v>
      </c>
      <c r="E126" s="30">
        <f t="shared" si="1"/>
        <v>0</v>
      </c>
    </row>
    <row r="127" spans="1:5" ht="15">
      <c r="A127" s="28"/>
      <c r="B127" s="29"/>
      <c r="C127" s="49">
        <f>SUMIF(contabilità!C:C,B127,contabilità!E:E)</f>
        <v>0</v>
      </c>
      <c r="D127" s="49">
        <f>SUMIF(contabilità!C:C,B127,contabilità!F:F)</f>
        <v>0</v>
      </c>
      <c r="E127" s="49">
        <f t="shared" si="1"/>
        <v>0</v>
      </c>
    </row>
    <row r="128" spans="1:5" ht="15">
      <c r="A128" s="30"/>
      <c r="B128" s="31"/>
      <c r="C128" s="30">
        <f>SUMIF(contabilità!C:C,B128,contabilità!E:E)</f>
        <v>0</v>
      </c>
      <c r="D128" s="30">
        <f>SUMIF(contabilità!C:C,B128,contabilità!F:F)</f>
        <v>0</v>
      </c>
      <c r="E128" s="30">
        <f t="shared" si="1"/>
        <v>0</v>
      </c>
    </row>
    <row r="129" spans="1:5" ht="15">
      <c r="A129" s="28"/>
      <c r="B129" s="29"/>
      <c r="C129" s="49">
        <f>SUMIF(contabilità!C:C,B129,contabilità!E:E)</f>
        <v>0</v>
      </c>
      <c r="D129" s="49">
        <f>SUMIF(contabilità!C:C,B129,contabilità!F:F)</f>
        <v>0</v>
      </c>
      <c r="E129" s="49">
        <f t="shared" si="1"/>
        <v>0</v>
      </c>
    </row>
    <row r="130" spans="1:5" ht="15">
      <c r="A130" s="30"/>
      <c r="B130" s="31"/>
      <c r="C130" s="30">
        <f>SUMIF(contabilità!C:C,B130,contabilità!E:E)</f>
        <v>0</v>
      </c>
      <c r="D130" s="30">
        <f>SUMIF(contabilità!C:C,B130,contabilità!F:F)</f>
        <v>0</v>
      </c>
      <c r="E130" s="30">
        <f t="shared" si="1"/>
        <v>0</v>
      </c>
    </row>
    <row r="131" spans="1:5" ht="15">
      <c r="A131" s="28"/>
      <c r="B131" s="29"/>
      <c r="C131" s="49">
        <f>SUMIF(contabilità!C:C,B131,contabilità!E:E)</f>
        <v>0</v>
      </c>
      <c r="D131" s="49">
        <f>SUMIF(contabilità!C:C,B131,contabilità!F:F)</f>
        <v>0</v>
      </c>
      <c r="E131" s="49">
        <f t="shared" si="1"/>
        <v>0</v>
      </c>
    </row>
    <row r="132" spans="1:5" ht="15">
      <c r="A132" s="30"/>
      <c r="B132" s="31"/>
      <c r="C132" s="30">
        <f>SUMIF(contabilità!C:C,B132,contabilità!E:E)</f>
        <v>0</v>
      </c>
      <c r="D132" s="30">
        <f>SUMIF(contabilità!C:C,B132,contabilità!F:F)</f>
        <v>0</v>
      </c>
      <c r="E132" s="30">
        <f t="shared" si="1"/>
        <v>0</v>
      </c>
    </row>
    <row r="133" spans="1:5" ht="15">
      <c r="A133" s="28"/>
      <c r="B133" s="29"/>
      <c r="C133" s="49">
        <f>SUMIF(contabilità!C:C,B133,contabilità!E:E)</f>
        <v>0</v>
      </c>
      <c r="D133" s="49">
        <f>SUMIF(contabilità!C:C,B133,contabilità!F:F)</f>
        <v>0</v>
      </c>
      <c r="E133" s="49">
        <f aca="true" t="shared" si="2" ref="E133:E138">IF(C133&gt;D133,C133-D133,IF(C133&lt;D133,D133-C133,0))</f>
        <v>0</v>
      </c>
    </row>
    <row r="134" spans="1:5" ht="15">
      <c r="A134" s="30"/>
      <c r="B134" s="31"/>
      <c r="C134" s="30">
        <f>SUMIF(contabilità!C:C,B134,contabilità!E:E)</f>
        <v>0</v>
      </c>
      <c r="D134" s="30">
        <f>SUMIF(contabilità!C:C,B134,contabilità!F:F)</f>
        <v>0</v>
      </c>
      <c r="E134" s="30">
        <f t="shared" si="2"/>
        <v>0</v>
      </c>
    </row>
    <row r="135" spans="1:5" ht="15">
      <c r="A135" s="28"/>
      <c r="B135" s="29"/>
      <c r="C135" s="49">
        <f>SUMIF(contabilità!C:C,B135,contabilità!E:E)</f>
        <v>0</v>
      </c>
      <c r="D135" s="49">
        <f>SUMIF(contabilità!C:C,B135,contabilità!F:F)</f>
        <v>0</v>
      </c>
      <c r="E135" s="49">
        <f t="shared" si="2"/>
        <v>0</v>
      </c>
    </row>
    <row r="136" spans="1:5" ht="15">
      <c r="A136" s="30"/>
      <c r="B136" s="31" t="e">
        <f>contabilità!#REF!</f>
        <v>#REF!</v>
      </c>
      <c r="C136" s="30">
        <f>SUMIF(contabilità!C:C,B136,contabilità!E:E)</f>
        <v>0</v>
      </c>
      <c r="D136" s="30">
        <f>SUMIF(contabilità!C:C,B136,contabilità!F:F)</f>
        <v>0</v>
      </c>
      <c r="E136" s="30">
        <f t="shared" si="2"/>
        <v>0</v>
      </c>
    </row>
    <row r="137" spans="1:5" ht="15">
      <c r="A137" s="28"/>
      <c r="B137" s="29" t="e">
        <f>contabilità!#REF!</f>
        <v>#REF!</v>
      </c>
      <c r="C137" s="49">
        <f>SUMIF(contabilità!C:C,B137,contabilità!E:E)</f>
        <v>0</v>
      </c>
      <c r="D137" s="49">
        <f>SUMIF(contabilità!C:C,B137,contabilità!F:F)</f>
        <v>0</v>
      </c>
      <c r="E137" s="49">
        <f t="shared" si="2"/>
        <v>0</v>
      </c>
    </row>
    <row r="138" spans="1:5" ht="15">
      <c r="A138" s="30"/>
      <c r="B138" s="31" t="e">
        <f>contabilità!#REF!</f>
        <v>#REF!</v>
      </c>
      <c r="C138" s="30">
        <f>SUMIF(contabilità!C:C,B138,contabilità!E:E)</f>
        <v>0</v>
      </c>
      <c r="D138" s="30">
        <f>SUMIF(contabilità!C:C,B138,contabilità!F:F)</f>
        <v>0</v>
      </c>
      <c r="E138" s="30">
        <f t="shared" si="2"/>
        <v>0</v>
      </c>
    </row>
    <row r="139" spans="3:5" ht="15">
      <c r="C139" s="72"/>
      <c r="D139" s="72"/>
      <c r="E139" s="72"/>
    </row>
    <row r="140" spans="3:5" ht="15">
      <c r="C140" s="72"/>
      <c r="D140" s="72"/>
      <c r="E140" s="72"/>
    </row>
    <row r="141" spans="3:5" ht="15">
      <c r="C141" s="72"/>
      <c r="D141" s="72"/>
      <c r="E141" s="72"/>
    </row>
    <row r="142" spans="3:5" ht="15">
      <c r="C142" s="72"/>
      <c r="D142" s="72"/>
      <c r="E142" s="72"/>
    </row>
    <row r="143" spans="3:5" ht="15">
      <c r="C143" s="72"/>
      <c r="D143" s="72"/>
      <c r="E143" s="72"/>
    </row>
    <row r="144" spans="3:5" ht="15">
      <c r="C144" s="72"/>
      <c r="D144" s="72"/>
      <c r="E144" s="72"/>
    </row>
    <row r="145" spans="3:5" ht="15">
      <c r="C145" s="72"/>
      <c r="D145" s="72"/>
      <c r="E145" s="72"/>
    </row>
    <row r="146" spans="3:5" ht="15">
      <c r="C146" s="72"/>
      <c r="D146" s="72"/>
      <c r="E146" s="72"/>
    </row>
    <row r="147" spans="3:5" ht="15">
      <c r="C147" s="72"/>
      <c r="D147" s="72"/>
      <c r="E147" s="72"/>
    </row>
    <row r="148" spans="3:5" ht="15">
      <c r="C148" s="72"/>
      <c r="D148" s="72"/>
      <c r="E148" s="72"/>
    </row>
    <row r="149" spans="3:5" ht="15">
      <c r="C149" s="72"/>
      <c r="D149" s="72"/>
      <c r="E149" s="72"/>
    </row>
    <row r="150" spans="3:5" ht="15">
      <c r="C150" s="72"/>
      <c r="D150" s="72"/>
      <c r="E150" s="72"/>
    </row>
    <row r="151" spans="3:5" ht="15">
      <c r="C151" s="72"/>
      <c r="D151" s="72"/>
      <c r="E151" s="72"/>
    </row>
    <row r="152" spans="3:5" ht="15">
      <c r="C152" s="72"/>
      <c r="D152" s="72"/>
      <c r="E152" s="72"/>
    </row>
    <row r="153" spans="3:5" ht="15">
      <c r="C153" s="72"/>
      <c r="D153" s="72"/>
      <c r="E153" s="72"/>
    </row>
    <row r="154" spans="3:5" ht="15">
      <c r="C154" s="72"/>
      <c r="D154" s="72"/>
      <c r="E154" s="72"/>
    </row>
    <row r="155" spans="3:5" ht="15">
      <c r="C155" s="72"/>
      <c r="D155" s="72"/>
      <c r="E155" s="72"/>
    </row>
    <row r="156" spans="3:5" ht="15">
      <c r="C156" s="72"/>
      <c r="D156" s="72"/>
      <c r="E156" s="72"/>
    </row>
    <row r="157" spans="3:5" ht="15">
      <c r="C157" s="72"/>
      <c r="D157" s="72"/>
      <c r="E157" s="72"/>
    </row>
    <row r="158" spans="3:5" ht="15">
      <c r="C158" s="72"/>
      <c r="D158" s="72"/>
      <c r="E158" s="72"/>
    </row>
    <row r="159" spans="3:5" ht="15">
      <c r="C159" s="72"/>
      <c r="D159" s="72"/>
      <c r="E159" s="72"/>
    </row>
    <row r="160" spans="3:5" ht="15">
      <c r="C160" s="72"/>
      <c r="D160" s="72"/>
      <c r="E160" s="72"/>
    </row>
    <row r="161" spans="3:5" ht="15">
      <c r="C161" s="72"/>
      <c r="D161" s="72"/>
      <c r="E161" s="72"/>
    </row>
    <row r="162" spans="3:5" ht="15">
      <c r="C162" s="72"/>
      <c r="D162" s="72"/>
      <c r="E162" s="72"/>
    </row>
    <row r="163" spans="3:5" ht="15">
      <c r="C163" s="72"/>
      <c r="D163" s="72"/>
      <c r="E163" s="72"/>
    </row>
    <row r="164" spans="3:5" ht="15">
      <c r="C164" s="72"/>
      <c r="D164" s="72"/>
      <c r="E164" s="72"/>
    </row>
    <row r="165" spans="3:5" ht="15">
      <c r="C165" s="72"/>
      <c r="D165" s="72"/>
      <c r="E165" s="72"/>
    </row>
    <row r="166" spans="3:5" ht="15">
      <c r="C166" s="72"/>
      <c r="D166" s="72"/>
      <c r="E166" s="72"/>
    </row>
    <row r="167" spans="3:5" ht="15">
      <c r="C167" s="72"/>
      <c r="D167" s="72"/>
      <c r="E167" s="72"/>
    </row>
    <row r="168" spans="3:5" ht="15">
      <c r="C168" s="72"/>
      <c r="D168" s="72"/>
      <c r="E168" s="72"/>
    </row>
    <row r="169" spans="3:5" ht="15">
      <c r="C169" s="72"/>
      <c r="D169" s="72"/>
      <c r="E169" s="72"/>
    </row>
    <row r="170" spans="3:5" ht="15">
      <c r="C170" s="72"/>
      <c r="D170" s="72"/>
      <c r="E170" s="72"/>
    </row>
    <row r="171" spans="3:5" ht="15">
      <c r="C171" s="72"/>
      <c r="D171" s="72"/>
      <c r="E171" s="72"/>
    </row>
    <row r="172" spans="3:5" ht="15">
      <c r="C172" s="72"/>
      <c r="D172" s="72"/>
      <c r="E172" s="72"/>
    </row>
    <row r="173" spans="3:5" ht="15">
      <c r="C173" s="72"/>
      <c r="D173" s="72"/>
      <c r="E173" s="72"/>
    </row>
    <row r="174" spans="3:5" ht="15">
      <c r="C174" s="72"/>
      <c r="D174" s="72"/>
      <c r="E174" s="72"/>
    </row>
    <row r="175" spans="3:5" ht="15">
      <c r="C175" s="72"/>
      <c r="D175" s="72"/>
      <c r="E175" s="72"/>
    </row>
    <row r="176" spans="3:5" ht="15">
      <c r="C176" s="72"/>
      <c r="D176" s="72"/>
      <c r="E176" s="72"/>
    </row>
    <row r="177" spans="3:5" ht="15">
      <c r="C177" s="72"/>
      <c r="D177" s="72"/>
      <c r="E177" s="72"/>
    </row>
    <row r="178" spans="3:5" ht="15">
      <c r="C178" s="72"/>
      <c r="D178" s="72"/>
      <c r="E178" s="72"/>
    </row>
    <row r="179" spans="3:5" ht="15">
      <c r="C179" s="72"/>
      <c r="D179" s="72"/>
      <c r="E179" s="72"/>
    </row>
    <row r="180" spans="3:5" ht="15">
      <c r="C180" s="72"/>
      <c r="D180" s="72"/>
      <c r="E180" s="72"/>
    </row>
    <row r="181" spans="3:5" ht="15">
      <c r="C181" s="72"/>
      <c r="D181" s="72"/>
      <c r="E181" s="72"/>
    </row>
    <row r="182" spans="3:5" ht="15">
      <c r="C182" s="72"/>
      <c r="D182" s="72"/>
      <c r="E182" s="72"/>
    </row>
    <row r="183" spans="3:5" ht="15">
      <c r="C183" s="72"/>
      <c r="D183" s="72"/>
      <c r="E183" s="72"/>
    </row>
    <row r="184" spans="3:5" ht="15">
      <c r="C184" s="72"/>
      <c r="D184" s="72"/>
      <c r="E184" s="72"/>
    </row>
    <row r="185" spans="3:5" ht="15">
      <c r="C185" s="72"/>
      <c r="D185" s="72"/>
      <c r="E185" s="72"/>
    </row>
    <row r="186" spans="3:5" ht="15">
      <c r="C186" s="72"/>
      <c r="D186" s="72"/>
      <c r="E186" s="72"/>
    </row>
    <row r="187" spans="3:5" ht="15">
      <c r="C187" s="72"/>
      <c r="D187" s="72"/>
      <c r="E187" s="72"/>
    </row>
    <row r="188" spans="3:5" ht="15">
      <c r="C188" s="72"/>
      <c r="D188" s="72"/>
      <c r="E188" s="72"/>
    </row>
    <row r="189" spans="3:5" ht="15">
      <c r="C189" s="72"/>
      <c r="D189" s="72"/>
      <c r="E189" s="72"/>
    </row>
    <row r="190" spans="3:5" ht="15">
      <c r="C190" s="72"/>
      <c r="D190" s="72"/>
      <c r="E190" s="72"/>
    </row>
    <row r="191" spans="3:5" ht="15">
      <c r="C191" s="72"/>
      <c r="D191" s="72"/>
      <c r="E191" s="72"/>
    </row>
    <row r="192" spans="3:5" ht="15">
      <c r="C192" s="72"/>
      <c r="D192" s="72"/>
      <c r="E192" s="72"/>
    </row>
    <row r="193" spans="3:5" ht="15">
      <c r="C193" s="72"/>
      <c r="D193" s="72"/>
      <c r="E193" s="72"/>
    </row>
    <row r="194" spans="3:5" ht="15">
      <c r="C194" s="72"/>
      <c r="D194" s="72"/>
      <c r="E194" s="72"/>
    </row>
    <row r="195" spans="3:5" ht="15">
      <c r="C195" s="72"/>
      <c r="D195" s="72"/>
      <c r="E195" s="72"/>
    </row>
    <row r="196" spans="3:5" ht="15">
      <c r="C196" s="72"/>
      <c r="D196" s="72"/>
      <c r="E196" s="72"/>
    </row>
    <row r="197" spans="3:5" ht="15">
      <c r="C197" s="72"/>
      <c r="D197" s="72"/>
      <c r="E197" s="72"/>
    </row>
    <row r="198" spans="3:5" ht="15">
      <c r="C198" s="72"/>
      <c r="D198" s="72"/>
      <c r="E198" s="72"/>
    </row>
    <row r="199" spans="3:5" ht="15">
      <c r="C199" s="72"/>
      <c r="D199" s="72"/>
      <c r="E199" s="72"/>
    </row>
    <row r="200" spans="3:5" ht="15">
      <c r="C200" s="72"/>
      <c r="D200" s="72"/>
      <c r="E200" s="72"/>
    </row>
    <row r="201" spans="3:5" ht="15">
      <c r="C201" s="72"/>
      <c r="D201" s="72"/>
      <c r="E201" s="72"/>
    </row>
    <row r="202" spans="3:5" ht="15">
      <c r="C202" s="72"/>
      <c r="D202" s="72"/>
      <c r="E202" s="72"/>
    </row>
    <row r="203" spans="3:5" ht="15">
      <c r="C203" s="72"/>
      <c r="D203" s="72"/>
      <c r="E203" s="72"/>
    </row>
    <row r="204" spans="3:5" ht="15">
      <c r="C204" s="72"/>
      <c r="D204" s="72"/>
      <c r="E204" s="72"/>
    </row>
    <row r="205" spans="3:5" ht="15">
      <c r="C205" s="72"/>
      <c r="D205" s="72"/>
      <c r="E205" s="72"/>
    </row>
    <row r="206" spans="3:5" ht="15">
      <c r="C206" s="72"/>
      <c r="D206" s="72"/>
      <c r="E206" s="72"/>
    </row>
    <row r="207" spans="3:5" ht="15">
      <c r="C207" s="72"/>
      <c r="D207" s="72"/>
      <c r="E207" s="72"/>
    </row>
    <row r="208" spans="3:5" ht="15">
      <c r="C208" s="72"/>
      <c r="D208" s="72"/>
      <c r="E208" s="72"/>
    </row>
    <row r="209" spans="3:5" ht="15">
      <c r="C209" s="72"/>
      <c r="D209" s="72"/>
      <c r="E209" s="72"/>
    </row>
    <row r="210" spans="3:5" ht="15">
      <c r="C210" s="72"/>
      <c r="D210" s="72"/>
      <c r="E210" s="72"/>
    </row>
    <row r="211" spans="3:5" ht="15">
      <c r="C211" s="72"/>
      <c r="D211" s="72"/>
      <c r="E211" s="72"/>
    </row>
    <row r="212" spans="3:5" ht="15">
      <c r="C212" s="72"/>
      <c r="D212" s="72"/>
      <c r="E212" s="72"/>
    </row>
    <row r="213" spans="3:5" ht="15">
      <c r="C213" s="72"/>
      <c r="D213" s="72"/>
      <c r="E213" s="72"/>
    </row>
    <row r="214" spans="3:5" ht="15">
      <c r="C214" s="72"/>
      <c r="D214" s="72"/>
      <c r="E214" s="72"/>
    </row>
    <row r="215" spans="3:5" ht="15">
      <c r="C215" s="72"/>
      <c r="D215" s="72"/>
      <c r="E215" s="72"/>
    </row>
    <row r="216" spans="3:5" ht="15">
      <c r="C216" s="72"/>
      <c r="D216" s="72"/>
      <c r="E216" s="72"/>
    </row>
    <row r="217" spans="3:5" ht="15">
      <c r="C217" s="72"/>
      <c r="D217" s="72"/>
      <c r="E217" s="72"/>
    </row>
    <row r="218" spans="3:5" ht="15">
      <c r="C218" s="72"/>
      <c r="D218" s="72"/>
      <c r="E218" s="72"/>
    </row>
    <row r="219" spans="3:5" ht="15">
      <c r="C219" s="72"/>
      <c r="D219" s="72"/>
      <c r="E219" s="72"/>
    </row>
    <row r="220" spans="3:5" ht="15">
      <c r="C220" s="72"/>
      <c r="D220" s="72"/>
      <c r="E220" s="72"/>
    </row>
    <row r="221" spans="3:5" ht="15">
      <c r="C221" s="72"/>
      <c r="D221" s="72"/>
      <c r="E221" s="72"/>
    </row>
    <row r="222" spans="3:5" ht="15">
      <c r="C222" s="72"/>
      <c r="D222" s="72"/>
      <c r="E222" s="72"/>
    </row>
    <row r="223" spans="3:5" ht="15">
      <c r="C223" s="72"/>
      <c r="D223" s="72"/>
      <c r="E223" s="72"/>
    </row>
    <row r="224" spans="3:5" ht="15">
      <c r="C224" s="72"/>
      <c r="D224" s="72"/>
      <c r="E224" s="72"/>
    </row>
    <row r="225" spans="3:5" ht="15">
      <c r="C225" s="72"/>
      <c r="D225" s="72"/>
      <c r="E225" s="72"/>
    </row>
    <row r="226" spans="3:5" ht="15">
      <c r="C226" s="72"/>
      <c r="D226" s="72"/>
      <c r="E226" s="72"/>
    </row>
    <row r="227" spans="3:5" ht="15">
      <c r="C227" s="72"/>
      <c r="D227" s="72"/>
      <c r="E227" s="72"/>
    </row>
    <row r="228" spans="3:5" ht="15">
      <c r="C228" s="72"/>
      <c r="D228" s="72"/>
      <c r="E228" s="72"/>
    </row>
    <row r="229" spans="3:5" ht="15">
      <c r="C229" s="72"/>
      <c r="D229" s="72"/>
      <c r="E229" s="72"/>
    </row>
    <row r="230" spans="3:5" ht="15">
      <c r="C230" s="72"/>
      <c r="D230" s="72"/>
      <c r="E230" s="72"/>
    </row>
    <row r="231" spans="3:5" ht="15">
      <c r="C231" s="72"/>
      <c r="D231" s="72"/>
      <c r="E231" s="72"/>
    </row>
    <row r="232" spans="3:5" ht="15">
      <c r="C232" s="72"/>
      <c r="D232" s="72"/>
      <c r="E232" s="72"/>
    </row>
    <row r="233" spans="3:5" ht="15">
      <c r="C233" s="72"/>
      <c r="D233" s="72"/>
      <c r="E233" s="72"/>
    </row>
    <row r="234" spans="3:5" ht="15">
      <c r="C234" s="72"/>
      <c r="D234" s="72"/>
      <c r="E234" s="72"/>
    </row>
    <row r="235" spans="3:5" ht="15">
      <c r="C235" s="72"/>
      <c r="D235" s="72"/>
      <c r="E235" s="72"/>
    </row>
    <row r="236" spans="3:5" ht="15">
      <c r="C236" s="72"/>
      <c r="D236" s="72"/>
      <c r="E236" s="72"/>
    </row>
    <row r="237" spans="3:5" ht="15">
      <c r="C237" s="72"/>
      <c r="D237" s="72"/>
      <c r="E237" s="72"/>
    </row>
    <row r="238" spans="3:5" ht="15">
      <c r="C238" s="72"/>
      <c r="D238" s="72"/>
      <c r="E238" s="72"/>
    </row>
    <row r="239" spans="3:5" ht="15">
      <c r="C239" s="72"/>
      <c r="D239" s="72"/>
      <c r="E239" s="72"/>
    </row>
    <row r="240" spans="3:5" ht="15">
      <c r="C240" s="72"/>
      <c r="D240" s="72"/>
      <c r="E240" s="72"/>
    </row>
    <row r="241" spans="3:5" ht="15">
      <c r="C241" s="72"/>
      <c r="D241" s="72"/>
      <c r="E241" s="72"/>
    </row>
    <row r="242" spans="3:5" ht="15">
      <c r="C242" s="72"/>
      <c r="D242" s="72"/>
      <c r="E242" s="72"/>
    </row>
    <row r="243" spans="3:5" ht="15">
      <c r="C243" s="72"/>
      <c r="D243" s="72"/>
      <c r="E243" s="72"/>
    </row>
    <row r="244" spans="3:5" ht="15">
      <c r="C244" s="72"/>
      <c r="D244" s="72"/>
      <c r="E244" s="72"/>
    </row>
    <row r="245" spans="3:5" ht="15">
      <c r="C245" s="72"/>
      <c r="D245" s="72"/>
      <c r="E245" s="72"/>
    </row>
    <row r="246" spans="3:5" ht="15">
      <c r="C246" s="72"/>
      <c r="D246" s="72"/>
      <c r="E246" s="72"/>
    </row>
    <row r="247" spans="3:5" ht="15">
      <c r="C247" s="72"/>
      <c r="D247" s="72"/>
      <c r="E247" s="72"/>
    </row>
    <row r="248" spans="3:5" ht="15">
      <c r="C248" s="72"/>
      <c r="D248" s="72"/>
      <c r="E248" s="72"/>
    </row>
    <row r="249" spans="3:5" ht="15">
      <c r="C249" s="72"/>
      <c r="D249" s="72"/>
      <c r="E249" s="72"/>
    </row>
    <row r="250" spans="3:5" ht="15">
      <c r="C250" s="72"/>
      <c r="D250" s="72"/>
      <c r="E250" s="72"/>
    </row>
    <row r="251" spans="3:5" ht="15">
      <c r="C251" s="72"/>
      <c r="D251" s="72"/>
      <c r="E251" s="72"/>
    </row>
    <row r="252" spans="3:5" ht="15">
      <c r="C252" s="72"/>
      <c r="D252" s="72"/>
      <c r="E252" s="72"/>
    </row>
    <row r="253" spans="3:5" ht="15">
      <c r="C253" s="72"/>
      <c r="D253" s="72"/>
      <c r="E253" s="72"/>
    </row>
    <row r="254" spans="3:5" ht="15">
      <c r="C254" s="72"/>
      <c r="D254" s="72"/>
      <c r="E254" s="72"/>
    </row>
    <row r="255" spans="3:5" ht="15">
      <c r="C255" s="72"/>
      <c r="D255" s="72"/>
      <c r="E255" s="72"/>
    </row>
    <row r="256" spans="3:5" ht="15">
      <c r="C256" s="72"/>
      <c r="D256" s="72"/>
      <c r="E256" s="72"/>
    </row>
    <row r="257" spans="3:5" ht="15">
      <c r="C257" s="72"/>
      <c r="D257" s="72"/>
      <c r="E257" s="72"/>
    </row>
    <row r="258" spans="3:5" ht="15">
      <c r="C258" s="72"/>
      <c r="D258" s="72"/>
      <c r="E258" s="72"/>
    </row>
    <row r="259" spans="3:5" ht="15">
      <c r="C259" s="72"/>
      <c r="D259" s="72"/>
      <c r="E259" s="72"/>
    </row>
    <row r="260" spans="3:5" ht="15">
      <c r="C260" s="72"/>
      <c r="D260" s="72"/>
      <c r="E260" s="72"/>
    </row>
    <row r="261" spans="3:5" ht="15">
      <c r="C261" s="72"/>
      <c r="D261" s="72"/>
      <c r="E261" s="72"/>
    </row>
    <row r="262" spans="3:5" ht="15">
      <c r="C262" s="72"/>
      <c r="D262" s="72"/>
      <c r="E262" s="72"/>
    </row>
    <row r="263" spans="3:5" ht="15">
      <c r="C263" s="72"/>
      <c r="D263" s="72"/>
      <c r="E263" s="72"/>
    </row>
    <row r="264" spans="3:5" ht="15">
      <c r="C264" s="72"/>
      <c r="D264" s="72"/>
      <c r="E264" s="72"/>
    </row>
    <row r="265" spans="3:5" ht="15">
      <c r="C265" s="72"/>
      <c r="D265" s="72"/>
      <c r="E265" s="72"/>
    </row>
    <row r="266" spans="3:5" ht="15">
      <c r="C266" s="72"/>
      <c r="D266" s="72"/>
      <c r="E266" s="72"/>
    </row>
    <row r="267" spans="3:5" ht="15">
      <c r="C267" s="72"/>
      <c r="D267" s="72"/>
      <c r="E267" s="72"/>
    </row>
    <row r="268" spans="3:5" ht="15">
      <c r="C268" s="72"/>
      <c r="D268" s="72"/>
      <c r="E268" s="72"/>
    </row>
    <row r="269" spans="3:5" ht="15">
      <c r="C269" s="72"/>
      <c r="D269" s="72"/>
      <c r="E269" s="72"/>
    </row>
    <row r="270" spans="3:5" ht="15">
      <c r="C270" s="72"/>
      <c r="D270" s="72"/>
      <c r="E270" s="72"/>
    </row>
    <row r="271" spans="3:5" ht="15">
      <c r="C271" s="72"/>
      <c r="D271" s="72"/>
      <c r="E271" s="72"/>
    </row>
    <row r="272" spans="3:5" ht="15">
      <c r="C272" s="72"/>
      <c r="D272" s="72"/>
      <c r="E272" s="72"/>
    </row>
    <row r="273" spans="3:5" ht="15">
      <c r="C273" s="72"/>
      <c r="D273" s="72"/>
      <c r="E273" s="72"/>
    </row>
    <row r="274" spans="3:5" ht="15">
      <c r="C274" s="72"/>
      <c r="D274" s="72"/>
      <c r="E274" s="72"/>
    </row>
    <row r="275" spans="3:5" ht="15">
      <c r="C275" s="72"/>
      <c r="D275" s="72"/>
      <c r="E275" s="72"/>
    </row>
    <row r="276" spans="3:5" ht="15">
      <c r="C276" s="72"/>
      <c r="D276" s="72"/>
      <c r="E276" s="72"/>
    </row>
    <row r="277" spans="3:5" ht="15">
      <c r="C277" s="72"/>
      <c r="D277" s="72"/>
      <c r="E277" s="72"/>
    </row>
    <row r="278" spans="3:5" ht="15">
      <c r="C278" s="72"/>
      <c r="D278" s="72"/>
      <c r="E278" s="72"/>
    </row>
    <row r="279" spans="3:5" ht="15">
      <c r="C279" s="72"/>
      <c r="D279" s="72"/>
      <c r="E279" s="72"/>
    </row>
    <row r="280" spans="3:5" ht="15">
      <c r="C280" s="72"/>
      <c r="D280" s="72"/>
      <c r="E280" s="72"/>
    </row>
    <row r="281" spans="3:5" ht="15">
      <c r="C281" s="72"/>
      <c r="D281" s="72"/>
      <c r="E281" s="72"/>
    </row>
    <row r="282" spans="3:5" ht="15">
      <c r="C282" s="72"/>
      <c r="D282" s="72"/>
      <c r="E282" s="72"/>
    </row>
    <row r="283" spans="3:5" ht="15">
      <c r="C283" s="72"/>
      <c r="D283" s="72"/>
      <c r="E283" s="72"/>
    </row>
    <row r="284" spans="3:5" ht="15">
      <c r="C284" s="72"/>
      <c r="D284" s="72"/>
      <c r="E284" s="72"/>
    </row>
    <row r="285" spans="3:5" ht="15">
      <c r="C285" s="72"/>
      <c r="D285" s="72"/>
      <c r="E285" s="72"/>
    </row>
    <row r="286" spans="3:5" ht="15">
      <c r="C286" s="72"/>
      <c r="D286" s="72"/>
      <c r="E286" s="72"/>
    </row>
    <row r="287" spans="3:5" ht="15">
      <c r="C287" s="72"/>
      <c r="D287" s="72"/>
      <c r="E287" s="72"/>
    </row>
    <row r="288" spans="3:5" ht="15">
      <c r="C288" s="72"/>
      <c r="D288" s="72"/>
      <c r="E288" s="72"/>
    </row>
    <row r="289" spans="3:5" ht="15">
      <c r="C289" s="72"/>
      <c r="D289" s="72"/>
      <c r="E289" s="72"/>
    </row>
    <row r="290" spans="3:5" ht="15">
      <c r="C290" s="72"/>
      <c r="D290" s="72"/>
      <c r="E290" s="72"/>
    </row>
    <row r="291" spans="3:5" ht="15">
      <c r="C291" s="72"/>
      <c r="D291" s="72"/>
      <c r="E291" s="72"/>
    </row>
    <row r="292" spans="3:5" ht="15">
      <c r="C292" s="72"/>
      <c r="D292" s="72"/>
      <c r="E292" s="72"/>
    </row>
    <row r="293" spans="3:5" ht="15">
      <c r="C293" s="72"/>
      <c r="D293" s="72"/>
      <c r="E293" s="72"/>
    </row>
    <row r="294" spans="3:5" ht="15">
      <c r="C294" s="72"/>
      <c r="D294" s="72"/>
      <c r="E294" s="72"/>
    </row>
    <row r="295" spans="3:5" ht="15">
      <c r="C295" s="72"/>
      <c r="D295" s="72"/>
      <c r="E295" s="72"/>
    </row>
    <row r="296" spans="3:5" ht="15">
      <c r="C296" s="72"/>
      <c r="D296" s="72"/>
      <c r="E296" s="72"/>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83" r:id="rId1"/>
  <headerFooter>
    <oddHeader>&amp;L&amp;F&amp;C&amp;A&amp;R&amp;D  &amp;T</oddHeader>
    <oddFooter>&amp;LProf. A.G. Carbognin&amp;CIIS S. Ceccato Montecchio Maggiore VI&amp;R&amp;P/&amp;N</oddFooter>
  </headerFooter>
</worksheet>
</file>

<file path=xl/worksheets/sheet11.xml><?xml version="1.0" encoding="utf-8"?>
<worksheet xmlns="http://schemas.openxmlformats.org/spreadsheetml/2006/main" xmlns:r="http://schemas.openxmlformats.org/officeDocument/2006/relationships">
  <sheetPr codeName="Foglio7"/>
  <dimension ref="A1:I123"/>
  <sheetViews>
    <sheetView view="pageBreakPreview" zoomScale="80" zoomScaleNormal="90" zoomScaleSheetLayoutView="80" workbookViewId="0" topLeftCell="B1">
      <selection activeCell="A1" sqref="A1"/>
    </sheetView>
  </sheetViews>
  <sheetFormatPr defaultColWidth="9.140625" defaultRowHeight="15"/>
  <cols>
    <col min="1" max="1" width="36.7109375" style="0" customWidth="1"/>
    <col min="2" max="2" width="16.7109375" style="0" bestFit="1" customWidth="1"/>
    <col min="3" max="3" width="22.28125" style="0" bestFit="1" customWidth="1"/>
    <col min="4" max="4" width="13.00390625" style="0" customWidth="1"/>
    <col min="5" max="5" width="17.28125" style="0" bestFit="1" customWidth="1"/>
    <col min="6" max="7" width="18.421875" style="0" bestFit="1" customWidth="1"/>
  </cols>
  <sheetData>
    <row r="1" spans="4:7" ht="15.75" thickBot="1">
      <c r="D1" s="26" t="s">
        <v>67</v>
      </c>
      <c r="E1" s="24"/>
      <c r="F1" s="7"/>
      <c r="G1" s="8" t="s">
        <v>68</v>
      </c>
    </row>
    <row r="2" spans="1:9" ht="15.75" thickBot="1">
      <c r="A2" s="6" t="s">
        <v>2</v>
      </c>
      <c r="B2" s="6" t="s">
        <v>0</v>
      </c>
      <c r="C2" s="6" t="s">
        <v>3</v>
      </c>
      <c r="D2" t="s">
        <v>69</v>
      </c>
      <c r="E2" s="25" t="s">
        <v>70</v>
      </c>
      <c r="F2" s="9" t="s">
        <v>71</v>
      </c>
      <c r="G2" s="9" t="s">
        <v>68</v>
      </c>
      <c r="H2" s="27" t="s">
        <v>109</v>
      </c>
      <c r="I2" s="27" t="s">
        <v>68</v>
      </c>
    </row>
    <row r="3" spans="1:8" ht="15">
      <c r="A3" t="s">
        <v>31</v>
      </c>
      <c r="B3" s="5">
        <v>40178</v>
      </c>
      <c r="C3" t="s">
        <v>66</v>
      </c>
      <c r="D3" s="2">
        <v>7520</v>
      </c>
      <c r="E3" s="2"/>
      <c r="F3" s="10" t="str">
        <f aca="true" t="shared" si="0" ref="F3:F66">IF(B3=0,D3-E3," ")</f>
        <v> </v>
      </c>
      <c r="G3" s="11">
        <f aca="true" t="shared" si="1" ref="G3:G66">IF(B3=0,D3-E3,IF(G1=G2,D3-E3,G2+D3-E3))</f>
        <v>7520</v>
      </c>
      <c r="H3" t="s">
        <v>108</v>
      </c>
    </row>
    <row r="4" spans="1:9" ht="15">
      <c r="A4" t="s">
        <v>72</v>
      </c>
      <c r="D4" s="2">
        <v>7520</v>
      </c>
      <c r="E4" s="2"/>
      <c r="F4" s="12">
        <f t="shared" si="0"/>
        <v>7520</v>
      </c>
      <c r="G4" s="13">
        <f t="shared" si="1"/>
        <v>7520</v>
      </c>
      <c r="I4" t="s">
        <v>110</v>
      </c>
    </row>
    <row r="5" spans="1:7" ht="15">
      <c r="A5" t="s">
        <v>30</v>
      </c>
      <c r="B5" s="5">
        <v>40178</v>
      </c>
      <c r="C5" t="s">
        <v>66</v>
      </c>
      <c r="D5" s="2">
        <v>400</v>
      </c>
      <c r="E5" s="2"/>
      <c r="F5" s="10" t="str">
        <f t="shared" si="0"/>
        <v> </v>
      </c>
      <c r="G5" s="14">
        <f t="shared" si="1"/>
        <v>400</v>
      </c>
    </row>
    <row r="6" spans="2:7" ht="15">
      <c r="B6" s="5">
        <v>40543</v>
      </c>
      <c r="C6" t="s">
        <v>66</v>
      </c>
      <c r="D6" s="2">
        <v>400</v>
      </c>
      <c r="E6" s="2"/>
      <c r="F6" s="12" t="str">
        <f t="shared" si="0"/>
        <v> </v>
      </c>
      <c r="G6" s="13">
        <f t="shared" si="1"/>
        <v>800</v>
      </c>
    </row>
    <row r="7" spans="1:7" ht="15">
      <c r="A7" t="s">
        <v>73</v>
      </c>
      <c r="D7" s="2">
        <v>800</v>
      </c>
      <c r="E7" s="2"/>
      <c r="F7" s="15">
        <f t="shared" si="0"/>
        <v>800</v>
      </c>
      <c r="G7" s="16">
        <f t="shared" si="1"/>
        <v>800</v>
      </c>
    </row>
    <row r="8" spans="1:7" ht="15">
      <c r="A8" t="s">
        <v>41</v>
      </c>
      <c r="B8" s="5">
        <v>40663</v>
      </c>
      <c r="C8" t="s">
        <v>66</v>
      </c>
      <c r="D8" s="2"/>
      <c r="E8" s="2">
        <v>65000</v>
      </c>
      <c r="F8" s="10" t="str">
        <f t="shared" si="0"/>
        <v> </v>
      </c>
      <c r="G8" s="14">
        <f t="shared" si="1"/>
        <v>-65000</v>
      </c>
    </row>
    <row r="9" spans="2:7" ht="15">
      <c r="B9" s="5">
        <v>40683</v>
      </c>
      <c r="C9" t="s">
        <v>785</v>
      </c>
      <c r="D9" s="2">
        <v>65000</v>
      </c>
      <c r="E9" s="2"/>
      <c r="F9" s="12" t="str">
        <f t="shared" si="0"/>
        <v> </v>
      </c>
      <c r="G9" s="13">
        <f t="shared" si="1"/>
        <v>0</v>
      </c>
    </row>
    <row r="10" spans="1:7" ht="15">
      <c r="A10" t="s">
        <v>74</v>
      </c>
      <c r="D10" s="2">
        <v>65000</v>
      </c>
      <c r="E10" s="2">
        <v>65000</v>
      </c>
      <c r="F10" s="15">
        <f t="shared" si="0"/>
        <v>0</v>
      </c>
      <c r="G10" s="16">
        <f t="shared" si="1"/>
        <v>0</v>
      </c>
    </row>
    <row r="11" spans="1:7" ht="15">
      <c r="A11" t="s">
        <v>7</v>
      </c>
      <c r="B11" s="5">
        <v>39845</v>
      </c>
      <c r="C11" t="s">
        <v>66</v>
      </c>
      <c r="D11" s="2"/>
      <c r="E11" s="2">
        <v>1000000</v>
      </c>
      <c r="F11" s="10" t="str">
        <f t="shared" si="0"/>
        <v> </v>
      </c>
      <c r="G11" s="14">
        <f t="shared" si="1"/>
        <v>-1000000</v>
      </c>
    </row>
    <row r="12" spans="3:7" ht="15">
      <c r="C12" t="s">
        <v>771</v>
      </c>
      <c r="D12" s="2">
        <v>1000000</v>
      </c>
      <c r="E12" s="2"/>
      <c r="F12" s="17">
        <f t="shared" si="0"/>
        <v>1000000</v>
      </c>
      <c r="G12" s="13">
        <f t="shared" si="1"/>
        <v>1000000</v>
      </c>
    </row>
    <row r="13" spans="1:7" ht="15">
      <c r="A13" t="s">
        <v>75</v>
      </c>
      <c r="D13" s="2">
        <v>1000000</v>
      </c>
      <c r="E13" s="2">
        <v>1000000</v>
      </c>
      <c r="F13" s="18">
        <f t="shared" si="0"/>
        <v>0</v>
      </c>
      <c r="G13" s="18">
        <f t="shared" si="1"/>
        <v>0</v>
      </c>
    </row>
    <row r="14" spans="1:7" ht="15">
      <c r="A14" t="s">
        <v>9</v>
      </c>
      <c r="B14" s="5">
        <v>39845</v>
      </c>
      <c r="C14" t="s">
        <v>66</v>
      </c>
      <c r="D14" s="2">
        <v>112500</v>
      </c>
      <c r="E14" s="2"/>
      <c r="F14" s="19" t="str">
        <f t="shared" si="0"/>
        <v> </v>
      </c>
      <c r="G14" s="20">
        <f t="shared" si="1"/>
        <v>112500</v>
      </c>
    </row>
    <row r="15" spans="1:7" ht="15">
      <c r="A15" t="s">
        <v>76</v>
      </c>
      <c r="D15" s="2">
        <v>112500</v>
      </c>
      <c r="E15" s="2"/>
      <c r="F15" s="18">
        <f t="shared" si="0"/>
        <v>112500</v>
      </c>
      <c r="G15" s="21">
        <f t="shared" si="1"/>
        <v>112500</v>
      </c>
    </row>
    <row r="16" spans="1:7" ht="15">
      <c r="A16" t="s">
        <v>12</v>
      </c>
      <c r="B16" s="5">
        <v>39845</v>
      </c>
      <c r="C16" t="s">
        <v>772</v>
      </c>
      <c r="D16" s="2">
        <v>337500</v>
      </c>
      <c r="E16" s="2"/>
      <c r="F16" s="18" t="str">
        <f t="shared" si="0"/>
        <v> </v>
      </c>
      <c r="G16" s="18">
        <f t="shared" si="1"/>
        <v>337500</v>
      </c>
    </row>
    <row r="17" spans="2:7" ht="15">
      <c r="B17" s="5">
        <v>39930</v>
      </c>
      <c r="C17" t="s">
        <v>777</v>
      </c>
      <c r="D17" s="2">
        <v>196745.9</v>
      </c>
      <c r="E17" s="2"/>
      <c r="F17" s="19" t="str">
        <f t="shared" si="0"/>
        <v> </v>
      </c>
      <c r="G17" s="20">
        <f t="shared" si="1"/>
        <v>534245.9</v>
      </c>
    </row>
    <row r="18" spans="2:7" ht="15">
      <c r="B18" s="5">
        <v>40087</v>
      </c>
      <c r="C18" t="s">
        <v>66</v>
      </c>
      <c r="D18" s="2"/>
      <c r="E18" s="2">
        <v>5250</v>
      </c>
      <c r="F18" s="18" t="str">
        <f t="shared" si="0"/>
        <v> </v>
      </c>
      <c r="G18" s="18">
        <f t="shared" si="1"/>
        <v>528995.9</v>
      </c>
    </row>
    <row r="19" spans="2:7" ht="15">
      <c r="B19" s="5">
        <v>40178</v>
      </c>
      <c r="C19" t="s">
        <v>780</v>
      </c>
      <c r="D19" s="2">
        <v>73</v>
      </c>
      <c r="E19" s="2"/>
      <c r="F19" s="19" t="str">
        <f t="shared" si="0"/>
        <v> </v>
      </c>
      <c r="G19" s="20">
        <f t="shared" si="1"/>
        <v>529068.9</v>
      </c>
    </row>
    <row r="20" spans="2:7" ht="15">
      <c r="B20" s="5">
        <v>40269</v>
      </c>
      <c r="C20" t="s">
        <v>66</v>
      </c>
      <c r="D20" s="2"/>
      <c r="E20" s="2">
        <v>25200</v>
      </c>
      <c r="F20" s="18" t="str">
        <f t="shared" si="0"/>
        <v> </v>
      </c>
      <c r="G20" s="18">
        <f t="shared" si="1"/>
        <v>503868.9</v>
      </c>
    </row>
    <row r="21" spans="2:7" ht="15">
      <c r="B21" s="5">
        <v>40683</v>
      </c>
      <c r="C21" t="s">
        <v>66</v>
      </c>
      <c r="D21" s="2"/>
      <c r="E21" s="2">
        <v>65000</v>
      </c>
      <c r="F21" s="19" t="str">
        <f t="shared" si="0"/>
        <v> </v>
      </c>
      <c r="G21" s="20">
        <f t="shared" si="1"/>
        <v>438868.9</v>
      </c>
    </row>
    <row r="22" spans="2:7" ht="15">
      <c r="B22" s="5">
        <v>39873</v>
      </c>
      <c r="C22" t="s">
        <v>66</v>
      </c>
      <c r="D22" s="2"/>
      <c r="E22" s="2">
        <v>22000</v>
      </c>
      <c r="F22" s="18" t="str">
        <f t="shared" si="0"/>
        <v> </v>
      </c>
      <c r="G22" s="21">
        <f t="shared" si="1"/>
        <v>416868.9</v>
      </c>
    </row>
    <row r="23" spans="2:7" ht="15">
      <c r="B23" s="5">
        <v>39882</v>
      </c>
      <c r="C23" t="s">
        <v>66</v>
      </c>
      <c r="D23" s="2"/>
      <c r="E23" s="2">
        <v>15720</v>
      </c>
      <c r="F23" s="18" t="str">
        <f t="shared" si="0"/>
        <v> </v>
      </c>
      <c r="G23" s="18">
        <f t="shared" si="1"/>
        <v>401148.9</v>
      </c>
    </row>
    <row r="24" spans="2:7" ht="15">
      <c r="B24" s="5">
        <v>39887</v>
      </c>
      <c r="C24" t="s">
        <v>66</v>
      </c>
      <c r="D24" s="2"/>
      <c r="E24" s="2">
        <v>4192</v>
      </c>
      <c r="F24" s="19" t="str">
        <f t="shared" si="0"/>
        <v> </v>
      </c>
      <c r="G24" s="20">
        <f t="shared" si="1"/>
        <v>396956.9</v>
      </c>
    </row>
    <row r="25" spans="2:7" ht="15">
      <c r="B25" s="5">
        <v>40147</v>
      </c>
      <c r="C25" t="s">
        <v>66</v>
      </c>
      <c r="D25" s="2"/>
      <c r="E25" s="2">
        <v>56000</v>
      </c>
      <c r="F25" s="18" t="str">
        <f t="shared" si="0"/>
        <v> </v>
      </c>
      <c r="G25" s="18">
        <f t="shared" si="1"/>
        <v>340956.9</v>
      </c>
    </row>
    <row r="26" spans="1:7" ht="15">
      <c r="A26" t="s">
        <v>77</v>
      </c>
      <c r="D26" s="2">
        <v>534318.9</v>
      </c>
      <c r="E26" s="2">
        <v>193362</v>
      </c>
      <c r="F26" s="19">
        <f t="shared" si="0"/>
        <v>340956.9</v>
      </c>
      <c r="G26" s="20">
        <f t="shared" si="1"/>
        <v>340956.9</v>
      </c>
    </row>
    <row r="27" spans="1:7" ht="15">
      <c r="A27" t="s">
        <v>8</v>
      </c>
      <c r="B27" s="5">
        <v>39845</v>
      </c>
      <c r="C27" t="s">
        <v>66</v>
      </c>
      <c r="D27" s="2"/>
      <c r="E27" s="2">
        <v>1000000</v>
      </c>
      <c r="F27" s="18" t="str">
        <f t="shared" si="0"/>
        <v> </v>
      </c>
      <c r="G27" s="18">
        <f t="shared" si="1"/>
        <v>-1000000</v>
      </c>
    </row>
    <row r="28" spans="1:7" ht="15">
      <c r="A28" t="s">
        <v>78</v>
      </c>
      <c r="D28" s="2"/>
      <c r="E28" s="2">
        <v>1000000</v>
      </c>
      <c r="F28" s="19">
        <f t="shared" si="0"/>
        <v>-1000000</v>
      </c>
      <c r="G28" s="20">
        <f t="shared" si="1"/>
        <v>-1000000</v>
      </c>
    </row>
    <row r="29" spans="1:7" ht="15">
      <c r="A29" t="s">
        <v>17</v>
      </c>
      <c r="B29" s="5">
        <v>39887</v>
      </c>
      <c r="C29" t="s">
        <v>776</v>
      </c>
      <c r="D29" s="2">
        <v>4160</v>
      </c>
      <c r="E29" s="2"/>
      <c r="F29" s="18" t="str">
        <f t="shared" si="0"/>
        <v> </v>
      </c>
      <c r="G29" s="18">
        <f t="shared" si="1"/>
        <v>4160</v>
      </c>
    </row>
    <row r="30" spans="1:7" ht="15">
      <c r="A30" t="s">
        <v>79</v>
      </c>
      <c r="D30" s="2">
        <v>4160</v>
      </c>
      <c r="E30" s="2"/>
      <c r="F30" s="19">
        <f t="shared" si="0"/>
        <v>4160</v>
      </c>
      <c r="G30" s="20">
        <f t="shared" si="1"/>
        <v>4160</v>
      </c>
    </row>
    <row r="31" spans="1:7" ht="15">
      <c r="A31" t="s">
        <v>34</v>
      </c>
      <c r="B31" s="5">
        <v>40178</v>
      </c>
      <c r="C31" t="s">
        <v>66</v>
      </c>
      <c r="D31" s="2"/>
      <c r="E31" s="2">
        <v>50000</v>
      </c>
      <c r="F31" s="18" t="str">
        <f t="shared" si="0"/>
        <v> </v>
      </c>
      <c r="G31" s="18">
        <f t="shared" si="1"/>
        <v>-50000</v>
      </c>
    </row>
    <row r="32" spans="2:7" ht="15">
      <c r="B32" s="5">
        <v>40543</v>
      </c>
      <c r="C32" t="s">
        <v>783</v>
      </c>
      <c r="D32" s="2">
        <v>150000</v>
      </c>
      <c r="E32" s="2"/>
      <c r="F32" s="19" t="str">
        <f t="shared" si="0"/>
        <v> </v>
      </c>
      <c r="G32" s="20">
        <f t="shared" si="1"/>
        <v>100000</v>
      </c>
    </row>
    <row r="33" spans="1:7" ht="15">
      <c r="A33" t="s">
        <v>80</v>
      </c>
      <c r="D33" s="2">
        <v>150000</v>
      </c>
      <c r="E33" s="2">
        <v>50000</v>
      </c>
      <c r="F33" s="18">
        <f t="shared" si="0"/>
        <v>100000</v>
      </c>
      <c r="G33" s="18">
        <f t="shared" si="1"/>
        <v>100000</v>
      </c>
    </row>
    <row r="34" spans="1:7" ht="15">
      <c r="A34" t="s">
        <v>13</v>
      </c>
      <c r="B34" s="5">
        <v>39873</v>
      </c>
      <c r="C34" t="s">
        <v>774</v>
      </c>
      <c r="D34" s="2">
        <v>22000</v>
      </c>
      <c r="E34" s="2"/>
      <c r="F34" s="19" t="str">
        <f t="shared" si="0"/>
        <v> </v>
      </c>
      <c r="G34" s="20">
        <f t="shared" si="1"/>
        <v>22000</v>
      </c>
    </row>
    <row r="35" spans="2:7" ht="15">
      <c r="B35" s="5">
        <v>39882</v>
      </c>
      <c r="C35" t="s">
        <v>775</v>
      </c>
      <c r="D35" s="2">
        <v>15600</v>
      </c>
      <c r="E35" s="2"/>
      <c r="F35" s="18" t="str">
        <f t="shared" si="0"/>
        <v> </v>
      </c>
      <c r="G35" s="18">
        <f t="shared" si="1"/>
        <v>37600</v>
      </c>
    </row>
    <row r="36" spans="1:7" ht="15">
      <c r="A36" t="s">
        <v>81</v>
      </c>
      <c r="D36" s="2">
        <v>37600</v>
      </c>
      <c r="E36" s="2"/>
      <c r="F36" s="19">
        <f t="shared" si="0"/>
        <v>37600</v>
      </c>
      <c r="G36" s="20">
        <f t="shared" si="1"/>
        <v>37600</v>
      </c>
    </row>
    <row r="37" spans="1:7" ht="15">
      <c r="A37" t="s">
        <v>24</v>
      </c>
      <c r="B37" s="5">
        <v>40178</v>
      </c>
      <c r="C37" t="s">
        <v>66</v>
      </c>
      <c r="D37" s="2">
        <v>27</v>
      </c>
      <c r="E37" s="2">
        <v>27</v>
      </c>
      <c r="F37" s="18" t="str">
        <f t="shared" si="0"/>
        <v> </v>
      </c>
      <c r="G37" s="21">
        <f t="shared" si="1"/>
        <v>0</v>
      </c>
    </row>
    <row r="38" spans="1:7" ht="15">
      <c r="A38" t="s">
        <v>82</v>
      </c>
      <c r="D38" s="2">
        <v>27</v>
      </c>
      <c r="E38" s="2">
        <v>27</v>
      </c>
      <c r="F38" s="18">
        <f t="shared" si="0"/>
        <v>0</v>
      </c>
      <c r="G38" s="18">
        <f t="shared" si="1"/>
        <v>0</v>
      </c>
    </row>
    <row r="39" spans="1:7" ht="15">
      <c r="A39" t="s">
        <v>26</v>
      </c>
      <c r="B39" s="5">
        <v>40178</v>
      </c>
      <c r="C39" t="s">
        <v>66</v>
      </c>
      <c r="D39" s="2"/>
      <c r="E39" s="2">
        <v>16973</v>
      </c>
      <c r="F39" s="19" t="str">
        <f t="shared" si="0"/>
        <v> </v>
      </c>
      <c r="G39" s="20">
        <f t="shared" si="1"/>
        <v>-16973</v>
      </c>
    </row>
    <row r="40" spans="1:7" ht="15">
      <c r="A40" t="s">
        <v>83</v>
      </c>
      <c r="D40" s="2"/>
      <c r="E40" s="2">
        <v>16973</v>
      </c>
      <c r="F40" s="18">
        <f t="shared" si="0"/>
        <v>-16973</v>
      </c>
      <c r="G40" s="18">
        <f t="shared" si="1"/>
        <v>-16973</v>
      </c>
    </row>
    <row r="41" spans="1:7" ht="15">
      <c r="A41" t="s">
        <v>35</v>
      </c>
      <c r="B41" s="5">
        <v>40269</v>
      </c>
      <c r="C41" t="s">
        <v>66</v>
      </c>
      <c r="D41" s="2"/>
      <c r="E41" s="2">
        <v>19950</v>
      </c>
      <c r="F41" s="19" t="str">
        <f t="shared" si="0"/>
        <v> </v>
      </c>
      <c r="G41" s="20">
        <f t="shared" si="1"/>
        <v>-19950</v>
      </c>
    </row>
    <row r="42" spans="3:7" ht="15">
      <c r="C42" t="s">
        <v>785</v>
      </c>
      <c r="D42" s="2">
        <v>19950</v>
      </c>
      <c r="E42" s="2"/>
      <c r="F42" s="18">
        <f t="shared" si="0"/>
        <v>19950</v>
      </c>
      <c r="G42" s="18">
        <f t="shared" si="1"/>
        <v>19950</v>
      </c>
    </row>
    <row r="43" spans="1:7" ht="15">
      <c r="A43" t="s">
        <v>84</v>
      </c>
      <c r="D43" s="2">
        <v>19950</v>
      </c>
      <c r="E43" s="2">
        <v>19950</v>
      </c>
      <c r="F43" s="19">
        <f t="shared" si="0"/>
        <v>0</v>
      </c>
      <c r="G43" s="20">
        <f t="shared" si="1"/>
        <v>0</v>
      </c>
    </row>
    <row r="44" spans="1:7" ht="15">
      <c r="A44" t="s">
        <v>16</v>
      </c>
      <c r="B44" s="5">
        <v>39930</v>
      </c>
      <c r="C44" t="s">
        <v>66</v>
      </c>
      <c r="D44" s="2">
        <v>106.56</v>
      </c>
      <c r="E44" s="2"/>
      <c r="F44" s="18" t="str">
        <f t="shared" si="0"/>
        <v> </v>
      </c>
      <c r="G44" s="21">
        <f t="shared" si="1"/>
        <v>106.56</v>
      </c>
    </row>
    <row r="45" spans="2:7" ht="15">
      <c r="B45" s="5">
        <v>40087</v>
      </c>
      <c r="C45" t="s">
        <v>66</v>
      </c>
      <c r="D45" s="2"/>
      <c r="E45" s="2">
        <v>750</v>
      </c>
      <c r="F45" s="18" t="str">
        <f t="shared" si="0"/>
        <v> </v>
      </c>
      <c r="G45" s="21">
        <f t="shared" si="1"/>
        <v>-643.44</v>
      </c>
    </row>
    <row r="46" spans="2:7" ht="15">
      <c r="B46" s="5">
        <v>40269</v>
      </c>
      <c r="C46" t="s">
        <v>66</v>
      </c>
      <c r="D46" s="2"/>
      <c r="E46" s="2">
        <v>800</v>
      </c>
      <c r="F46" s="18" t="str">
        <f t="shared" si="0"/>
        <v> </v>
      </c>
      <c r="G46" s="21">
        <f t="shared" si="1"/>
        <v>-1443.44</v>
      </c>
    </row>
    <row r="47" spans="2:7" ht="15">
      <c r="B47" s="5">
        <v>40663</v>
      </c>
      <c r="C47" t="s">
        <v>66</v>
      </c>
      <c r="D47" s="2"/>
      <c r="E47" s="2">
        <v>1625</v>
      </c>
      <c r="F47" s="18" t="str">
        <f t="shared" si="0"/>
        <v> </v>
      </c>
      <c r="G47" s="21">
        <f t="shared" si="1"/>
        <v>-3068.44</v>
      </c>
    </row>
    <row r="48" spans="2:7" ht="15">
      <c r="B48" s="5">
        <v>39873</v>
      </c>
      <c r="C48" t="s">
        <v>66</v>
      </c>
      <c r="D48" s="2"/>
      <c r="E48" s="2">
        <v>1600</v>
      </c>
      <c r="F48" s="18" t="str">
        <f t="shared" si="0"/>
        <v> </v>
      </c>
      <c r="G48" s="18">
        <f t="shared" si="1"/>
        <v>-4668.4400000000005</v>
      </c>
    </row>
    <row r="49" spans="2:7" ht="15">
      <c r="B49" s="5">
        <v>39882</v>
      </c>
      <c r="C49" t="s">
        <v>66</v>
      </c>
      <c r="D49" s="2"/>
      <c r="E49" s="2">
        <v>3000</v>
      </c>
      <c r="F49" s="19" t="str">
        <f t="shared" si="0"/>
        <v> </v>
      </c>
      <c r="G49" s="20">
        <f t="shared" si="1"/>
        <v>-7668.4400000000005</v>
      </c>
    </row>
    <row r="50" spans="2:7" ht="15">
      <c r="B50" s="5">
        <v>39887</v>
      </c>
      <c r="C50" t="s">
        <v>66</v>
      </c>
      <c r="D50" s="2"/>
      <c r="E50" s="2">
        <v>800</v>
      </c>
      <c r="F50" s="18" t="str">
        <f t="shared" si="0"/>
        <v> </v>
      </c>
      <c r="G50" s="18">
        <f t="shared" si="1"/>
        <v>-8468.44</v>
      </c>
    </row>
    <row r="51" spans="1:7" ht="15">
      <c r="A51" t="s">
        <v>85</v>
      </c>
      <c r="D51" s="2">
        <v>106.56</v>
      </c>
      <c r="E51" s="2">
        <v>8575</v>
      </c>
      <c r="F51" s="19">
        <f t="shared" si="0"/>
        <v>-8468.44</v>
      </c>
      <c r="G51" s="20">
        <f t="shared" si="1"/>
        <v>-8468.44</v>
      </c>
    </row>
    <row r="52" spans="1:7" ht="15">
      <c r="A52" t="s">
        <v>15</v>
      </c>
      <c r="B52" s="5">
        <v>39873</v>
      </c>
      <c r="C52" t="s">
        <v>66</v>
      </c>
      <c r="D52" s="2"/>
      <c r="E52" s="2">
        <v>23600</v>
      </c>
      <c r="F52" s="18" t="str">
        <f t="shared" si="0"/>
        <v> </v>
      </c>
      <c r="G52" s="18">
        <f t="shared" si="1"/>
        <v>-23600</v>
      </c>
    </row>
    <row r="53" spans="3:7" ht="15">
      <c r="C53" t="s">
        <v>773</v>
      </c>
      <c r="D53" s="2">
        <v>23600</v>
      </c>
      <c r="E53" s="2"/>
      <c r="F53" s="19">
        <f t="shared" si="0"/>
        <v>23600</v>
      </c>
      <c r="G53" s="20">
        <f t="shared" si="1"/>
        <v>23600</v>
      </c>
    </row>
    <row r="54" spans="2:7" ht="15">
      <c r="B54" s="5">
        <v>39882</v>
      </c>
      <c r="C54" t="s">
        <v>66</v>
      </c>
      <c r="D54" s="2"/>
      <c r="E54" s="2">
        <v>18720</v>
      </c>
      <c r="F54" s="18" t="str">
        <f t="shared" si="0"/>
        <v> </v>
      </c>
      <c r="G54" s="18">
        <f t="shared" si="1"/>
        <v>4880</v>
      </c>
    </row>
    <row r="55" spans="3:7" ht="15">
      <c r="C55" t="s">
        <v>773</v>
      </c>
      <c r="D55" s="2">
        <v>18720</v>
      </c>
      <c r="E55" s="2"/>
      <c r="F55" s="19">
        <f t="shared" si="0"/>
        <v>18720</v>
      </c>
      <c r="G55" s="20">
        <f t="shared" si="1"/>
        <v>18720</v>
      </c>
    </row>
    <row r="56" spans="2:7" ht="15">
      <c r="B56" s="5">
        <v>39887</v>
      </c>
      <c r="C56" t="s">
        <v>66</v>
      </c>
      <c r="D56" s="2"/>
      <c r="E56" s="2">
        <v>4992</v>
      </c>
      <c r="F56" s="18" t="str">
        <f t="shared" si="0"/>
        <v> </v>
      </c>
      <c r="G56" s="18">
        <f t="shared" si="1"/>
        <v>13728</v>
      </c>
    </row>
    <row r="57" spans="3:7" ht="15">
      <c r="C57" t="s">
        <v>773</v>
      </c>
      <c r="D57" s="2">
        <v>4992</v>
      </c>
      <c r="E57" s="2"/>
      <c r="F57" s="19">
        <f t="shared" si="0"/>
        <v>4992</v>
      </c>
      <c r="G57" s="20">
        <f t="shared" si="1"/>
        <v>4992</v>
      </c>
    </row>
    <row r="58" spans="1:7" ht="15">
      <c r="A58" t="s">
        <v>86</v>
      </c>
      <c r="D58" s="2">
        <v>47312</v>
      </c>
      <c r="E58" s="2">
        <v>47312</v>
      </c>
      <c r="F58" s="18">
        <f t="shared" si="0"/>
        <v>0</v>
      </c>
      <c r="G58" s="18">
        <f t="shared" si="1"/>
        <v>0</v>
      </c>
    </row>
    <row r="59" spans="1:7" ht="15">
      <c r="A59" t="s">
        <v>19</v>
      </c>
      <c r="B59" s="5">
        <v>39904</v>
      </c>
      <c r="C59" t="s">
        <v>66</v>
      </c>
      <c r="D59" s="2">
        <v>4000</v>
      </c>
      <c r="E59" s="2"/>
      <c r="F59" s="19" t="str">
        <f t="shared" si="0"/>
        <v> </v>
      </c>
      <c r="G59" s="20">
        <f t="shared" si="1"/>
        <v>4000</v>
      </c>
    </row>
    <row r="60" spans="2:7" ht="15">
      <c r="B60" s="5">
        <v>40178</v>
      </c>
      <c r="C60" t="s">
        <v>66</v>
      </c>
      <c r="D60" s="2"/>
      <c r="E60" s="2">
        <v>400</v>
      </c>
      <c r="F60" s="18" t="str">
        <f t="shared" si="0"/>
        <v> </v>
      </c>
      <c r="G60" s="18">
        <f t="shared" si="1"/>
        <v>3600</v>
      </c>
    </row>
    <row r="61" spans="2:7" ht="15">
      <c r="B61" s="5">
        <v>40543</v>
      </c>
      <c r="C61" t="s">
        <v>66</v>
      </c>
      <c r="D61" s="2"/>
      <c r="E61" s="2">
        <v>400</v>
      </c>
      <c r="F61" s="19" t="str">
        <f t="shared" si="0"/>
        <v> </v>
      </c>
      <c r="G61" s="20">
        <f t="shared" si="1"/>
        <v>3200</v>
      </c>
    </row>
    <row r="62" spans="1:7" ht="15">
      <c r="A62" t="s">
        <v>87</v>
      </c>
      <c r="D62" s="2">
        <v>4000</v>
      </c>
      <c r="E62" s="2">
        <v>800</v>
      </c>
      <c r="F62" s="18">
        <f t="shared" si="0"/>
        <v>3200</v>
      </c>
      <c r="G62" s="18">
        <f t="shared" si="1"/>
        <v>3200</v>
      </c>
    </row>
    <row r="63" spans="1:7" ht="15">
      <c r="A63" t="s">
        <v>10</v>
      </c>
      <c r="B63" s="5">
        <v>39845</v>
      </c>
      <c r="C63" t="s">
        <v>66</v>
      </c>
      <c r="D63" s="2">
        <v>200000</v>
      </c>
      <c r="E63" s="2"/>
      <c r="F63" s="19" t="str">
        <f t="shared" si="0"/>
        <v> </v>
      </c>
      <c r="G63" s="20">
        <f t="shared" si="1"/>
        <v>200000</v>
      </c>
    </row>
    <row r="64" spans="1:7" ht="15">
      <c r="A64" t="s">
        <v>88</v>
      </c>
      <c r="D64" s="2">
        <v>200000</v>
      </c>
      <c r="E64" s="2"/>
      <c r="F64" s="18">
        <f t="shared" si="0"/>
        <v>200000</v>
      </c>
      <c r="G64" s="21">
        <f t="shared" si="1"/>
        <v>200000</v>
      </c>
    </row>
    <row r="65" spans="1:7" ht="15">
      <c r="A65" t="s">
        <v>32</v>
      </c>
      <c r="B65" s="5">
        <v>40178</v>
      </c>
      <c r="C65" t="s">
        <v>66</v>
      </c>
      <c r="D65" s="2"/>
      <c r="E65" s="2">
        <v>7520</v>
      </c>
      <c r="F65" s="18" t="str">
        <f t="shared" si="0"/>
        <v> </v>
      </c>
      <c r="G65" s="18">
        <f t="shared" si="1"/>
        <v>-7520</v>
      </c>
    </row>
    <row r="66" spans="1:7" ht="15">
      <c r="A66" t="s">
        <v>89</v>
      </c>
      <c r="D66" s="2"/>
      <c r="E66" s="2">
        <v>7520</v>
      </c>
      <c r="F66" s="19">
        <f t="shared" si="0"/>
        <v>-7520</v>
      </c>
      <c r="G66" s="20">
        <f t="shared" si="1"/>
        <v>-7520</v>
      </c>
    </row>
    <row r="67" spans="1:7" ht="15">
      <c r="A67" t="s">
        <v>21</v>
      </c>
      <c r="B67" s="5">
        <v>39930</v>
      </c>
      <c r="C67" t="s">
        <v>66</v>
      </c>
      <c r="D67" s="2"/>
      <c r="E67" s="2">
        <v>852.46</v>
      </c>
      <c r="F67" s="18" t="str">
        <f aca="true" t="shared" si="2" ref="F67:F73">IF(B67=0,D67-E67," ")</f>
        <v> </v>
      </c>
      <c r="G67" s="21">
        <f aca="true" t="shared" si="3" ref="G67:G90">IF(B67=0,D67-E67,IF(G65=G66,D67-E67,G66+D67-E67))</f>
        <v>-852.46</v>
      </c>
    </row>
    <row r="68" spans="2:7" ht="15">
      <c r="B68" s="5">
        <v>40087</v>
      </c>
      <c r="C68" t="s">
        <v>778</v>
      </c>
      <c r="D68" s="2">
        <v>6000</v>
      </c>
      <c r="E68" s="2"/>
      <c r="F68" s="18" t="str">
        <f t="shared" si="2"/>
        <v> </v>
      </c>
      <c r="G68" s="18">
        <f t="shared" si="3"/>
        <v>5147.54</v>
      </c>
    </row>
    <row r="69" spans="2:7" ht="15">
      <c r="B69" s="5">
        <v>40178</v>
      </c>
      <c r="C69" t="s">
        <v>782</v>
      </c>
      <c r="D69" s="2">
        <v>6000</v>
      </c>
      <c r="E69" s="2"/>
      <c r="F69" s="19" t="str">
        <f t="shared" si="2"/>
        <v> </v>
      </c>
      <c r="G69" s="20">
        <f t="shared" si="3"/>
        <v>11147.54</v>
      </c>
    </row>
    <row r="70" spans="2:7" ht="15">
      <c r="B70" s="5">
        <v>40179</v>
      </c>
      <c r="C70" t="s">
        <v>66</v>
      </c>
      <c r="D70" s="2"/>
      <c r="E70" s="2">
        <v>400</v>
      </c>
      <c r="F70" s="18" t="str">
        <f t="shared" si="2"/>
        <v> </v>
      </c>
      <c r="G70" s="21">
        <f t="shared" si="3"/>
        <v>10747.54</v>
      </c>
    </row>
    <row r="71" spans="2:7" ht="15">
      <c r="B71" s="5">
        <v>40269</v>
      </c>
      <c r="C71" t="s">
        <v>778</v>
      </c>
      <c r="D71" s="2">
        <v>6000</v>
      </c>
      <c r="E71" s="2"/>
      <c r="F71" s="18" t="str">
        <f t="shared" si="2"/>
        <v> </v>
      </c>
      <c r="G71" s="18">
        <f t="shared" si="3"/>
        <v>16747.54</v>
      </c>
    </row>
    <row r="72" spans="2:7" ht="15">
      <c r="B72" s="5">
        <v>40543</v>
      </c>
      <c r="C72" t="s">
        <v>787</v>
      </c>
      <c r="D72" s="2">
        <v>2700</v>
      </c>
      <c r="E72" s="2"/>
      <c r="F72" s="19" t="str">
        <f t="shared" si="2"/>
        <v> </v>
      </c>
      <c r="G72" s="20">
        <f t="shared" si="3"/>
        <v>19447.54</v>
      </c>
    </row>
    <row r="73" spans="1:7" ht="15">
      <c r="A73" t="s">
        <v>90</v>
      </c>
      <c r="D73" s="2">
        <v>20700</v>
      </c>
      <c r="E73" s="2">
        <v>1252.46</v>
      </c>
      <c r="F73" s="18">
        <f t="shared" si="2"/>
        <v>19447.54</v>
      </c>
      <c r="G73" s="21">
        <f t="shared" si="3"/>
        <v>19447.54</v>
      </c>
    </row>
    <row r="74" spans="1:7" ht="15">
      <c r="A74" t="s">
        <v>27</v>
      </c>
      <c r="B74" s="5">
        <v>40178</v>
      </c>
      <c r="C74" t="s">
        <v>66</v>
      </c>
      <c r="D74" s="2">
        <v>21000</v>
      </c>
      <c r="E74" s="2"/>
      <c r="F74" s="18" t="str">
        <f aca="true" t="shared" si="4" ref="F74:F90">IF(B74=0,D74-E74," ")</f>
        <v> </v>
      </c>
      <c r="G74" s="18">
        <f t="shared" si="3"/>
        <v>21000</v>
      </c>
    </row>
    <row r="75" spans="1:7" ht="15">
      <c r="A75" t="s">
        <v>91</v>
      </c>
      <c r="D75" s="2">
        <v>21000</v>
      </c>
      <c r="E75" s="2"/>
      <c r="F75" s="19">
        <f t="shared" si="4"/>
        <v>21000</v>
      </c>
      <c r="G75" s="20">
        <f t="shared" si="3"/>
        <v>21000</v>
      </c>
    </row>
    <row r="76" spans="1:7" ht="15">
      <c r="A76" t="s">
        <v>28</v>
      </c>
      <c r="B76" s="5">
        <v>40178</v>
      </c>
      <c r="C76" t="s">
        <v>66</v>
      </c>
      <c r="D76" s="2"/>
      <c r="E76" s="2">
        <v>16000</v>
      </c>
      <c r="F76" s="18" t="str">
        <f t="shared" si="4"/>
        <v> </v>
      </c>
      <c r="G76" s="21">
        <f t="shared" si="3"/>
        <v>-16000</v>
      </c>
    </row>
    <row r="77" spans="2:7" ht="15">
      <c r="B77" s="5">
        <v>40147</v>
      </c>
      <c r="C77" t="s">
        <v>66</v>
      </c>
      <c r="D77" s="2">
        <v>16000</v>
      </c>
      <c r="E77" s="2"/>
      <c r="F77" s="18" t="str">
        <f t="shared" si="4"/>
        <v> </v>
      </c>
      <c r="G77" s="18">
        <f t="shared" si="3"/>
        <v>0</v>
      </c>
    </row>
    <row r="78" spans="1:7" ht="15">
      <c r="A78" t="s">
        <v>92</v>
      </c>
      <c r="D78" s="2">
        <v>16000</v>
      </c>
      <c r="E78" s="2">
        <v>16000</v>
      </c>
      <c r="F78" s="19">
        <f t="shared" si="4"/>
        <v>0</v>
      </c>
      <c r="G78" s="20">
        <f t="shared" si="3"/>
        <v>0</v>
      </c>
    </row>
    <row r="79" spans="1:7" ht="15">
      <c r="A79" t="s">
        <v>23</v>
      </c>
      <c r="B79" s="5">
        <v>40178</v>
      </c>
      <c r="C79" t="s">
        <v>781</v>
      </c>
      <c r="D79" s="2">
        <v>52000</v>
      </c>
      <c r="E79" s="2"/>
      <c r="F79" s="18" t="str">
        <f t="shared" si="4"/>
        <v> </v>
      </c>
      <c r="G79" s="18">
        <f t="shared" si="3"/>
        <v>52000</v>
      </c>
    </row>
    <row r="80" spans="1:7" ht="15">
      <c r="A80" t="s">
        <v>93</v>
      </c>
      <c r="D80" s="2">
        <v>52000</v>
      </c>
      <c r="E80" s="2"/>
      <c r="F80" s="19">
        <f t="shared" si="4"/>
        <v>52000</v>
      </c>
      <c r="G80" s="20">
        <f t="shared" si="3"/>
        <v>52000</v>
      </c>
    </row>
    <row r="81" spans="1:7" ht="15">
      <c r="A81" t="s">
        <v>25</v>
      </c>
      <c r="B81" s="5">
        <v>40178</v>
      </c>
      <c r="C81" t="s">
        <v>66</v>
      </c>
      <c r="D81" s="2"/>
      <c r="E81" s="2">
        <v>40000</v>
      </c>
      <c r="F81" s="18" t="str">
        <f t="shared" si="4"/>
        <v> </v>
      </c>
      <c r="G81" s="18">
        <f t="shared" si="3"/>
        <v>-40000</v>
      </c>
    </row>
    <row r="82" spans="2:7" ht="15">
      <c r="B82" s="5">
        <v>40147</v>
      </c>
      <c r="C82" t="s">
        <v>779</v>
      </c>
      <c r="D82" s="2">
        <v>40000</v>
      </c>
      <c r="E82" s="2"/>
      <c r="F82" s="19" t="str">
        <f t="shared" si="4"/>
        <v> </v>
      </c>
      <c r="G82" s="20">
        <f t="shared" si="3"/>
        <v>0</v>
      </c>
    </row>
    <row r="83" spans="1:7" ht="15">
      <c r="A83" t="s">
        <v>94</v>
      </c>
      <c r="D83" s="2">
        <v>40000</v>
      </c>
      <c r="E83" s="2">
        <v>40000</v>
      </c>
      <c r="F83" s="18">
        <f t="shared" si="4"/>
        <v>0</v>
      </c>
      <c r="G83" s="18">
        <f t="shared" si="3"/>
        <v>0</v>
      </c>
    </row>
    <row r="84" spans="1:7" ht="15">
      <c r="A84" t="s">
        <v>14</v>
      </c>
      <c r="B84" s="5">
        <v>39873</v>
      </c>
      <c r="C84" t="s">
        <v>66</v>
      </c>
      <c r="D84" s="2">
        <v>1600</v>
      </c>
      <c r="E84" s="2"/>
      <c r="F84" s="19" t="str">
        <f t="shared" si="4"/>
        <v> </v>
      </c>
      <c r="G84" s="20">
        <f t="shared" si="3"/>
        <v>1600</v>
      </c>
    </row>
    <row r="85" spans="2:7" ht="15">
      <c r="B85" s="5">
        <v>39882</v>
      </c>
      <c r="C85" t="s">
        <v>66</v>
      </c>
      <c r="D85" s="2">
        <v>3120</v>
      </c>
      <c r="E85" s="2"/>
      <c r="F85" s="18" t="str">
        <f t="shared" si="4"/>
        <v> </v>
      </c>
      <c r="G85" s="21">
        <f t="shared" si="3"/>
        <v>4720</v>
      </c>
    </row>
    <row r="86" spans="2:7" ht="15">
      <c r="B86" s="5">
        <v>39887</v>
      </c>
      <c r="C86" t="s">
        <v>66</v>
      </c>
      <c r="D86" s="2">
        <v>832</v>
      </c>
      <c r="E86" s="2"/>
      <c r="F86" s="18" t="str">
        <f t="shared" si="4"/>
        <v> </v>
      </c>
      <c r="G86" s="18">
        <f t="shared" si="3"/>
        <v>5552</v>
      </c>
    </row>
    <row r="87" spans="1:7" ht="15">
      <c r="A87" t="s">
        <v>95</v>
      </c>
      <c r="D87" s="2">
        <v>5552</v>
      </c>
      <c r="E87" s="2"/>
      <c r="F87" s="19">
        <f t="shared" si="4"/>
        <v>5552</v>
      </c>
      <c r="G87" s="20">
        <f t="shared" si="3"/>
        <v>5552</v>
      </c>
    </row>
    <row r="88" spans="1:7" ht="15">
      <c r="A88" t="s">
        <v>11</v>
      </c>
      <c r="B88" s="5">
        <v>39845</v>
      </c>
      <c r="C88" t="s">
        <v>66</v>
      </c>
      <c r="D88" s="2">
        <v>350000</v>
      </c>
      <c r="E88" s="2"/>
      <c r="F88" s="18" t="str">
        <f t="shared" si="4"/>
        <v> </v>
      </c>
      <c r="G88" s="18">
        <f t="shared" si="3"/>
        <v>350000</v>
      </c>
    </row>
    <row r="89" spans="1:7" ht="15.75" thickBot="1">
      <c r="A89" t="s">
        <v>96</v>
      </c>
      <c r="D89" s="2">
        <v>350000</v>
      </c>
      <c r="E89" s="2"/>
      <c r="F89" s="19">
        <f t="shared" si="4"/>
        <v>350000</v>
      </c>
      <c r="G89" s="22">
        <f t="shared" si="3"/>
        <v>350000</v>
      </c>
    </row>
    <row r="90" spans="1:7" ht="15.75" thickBot="1">
      <c r="A90" t="s">
        <v>22</v>
      </c>
      <c r="B90" s="5">
        <v>40087</v>
      </c>
      <c r="C90" t="s">
        <v>66</v>
      </c>
      <c r="D90" s="2">
        <v>5250</v>
      </c>
      <c r="E90" s="2">
        <v>5250</v>
      </c>
      <c r="F90" s="23" t="str">
        <f t="shared" si="4"/>
        <v> </v>
      </c>
      <c r="G90" s="23">
        <f t="shared" si="3"/>
        <v>0</v>
      </c>
    </row>
    <row r="91" spans="2:5" ht="15">
      <c r="B91" s="5">
        <v>40269</v>
      </c>
      <c r="C91" t="s">
        <v>66</v>
      </c>
      <c r="D91" s="2"/>
      <c r="E91" s="2">
        <v>5250</v>
      </c>
    </row>
    <row r="92" spans="3:5" ht="15">
      <c r="C92" t="s">
        <v>785</v>
      </c>
      <c r="D92" s="2">
        <v>5250</v>
      </c>
      <c r="E92" s="2"/>
    </row>
    <row r="93" spans="1:5" ht="15">
      <c r="A93" t="s">
        <v>97</v>
      </c>
      <c r="D93" s="2">
        <v>10500</v>
      </c>
      <c r="E93" s="2">
        <v>10500</v>
      </c>
    </row>
    <row r="94" spans="1:5" ht="15">
      <c r="A94" t="s">
        <v>18</v>
      </c>
      <c r="B94" s="5">
        <v>39904</v>
      </c>
      <c r="C94" t="s">
        <v>777</v>
      </c>
      <c r="D94" s="2">
        <v>196000</v>
      </c>
      <c r="E94" s="2"/>
    </row>
    <row r="95" spans="2:5" ht="15">
      <c r="B95" s="5">
        <v>39930</v>
      </c>
      <c r="C95" t="s">
        <v>66</v>
      </c>
      <c r="D95" s="2"/>
      <c r="E95" s="2">
        <v>196000</v>
      </c>
    </row>
    <row r="96" spans="1:5" ht="15">
      <c r="A96" t="s">
        <v>98</v>
      </c>
      <c r="D96" s="2">
        <v>196000</v>
      </c>
      <c r="E96" s="2">
        <v>196000</v>
      </c>
    </row>
    <row r="97" spans="1:5" ht="15">
      <c r="A97" t="s">
        <v>33</v>
      </c>
      <c r="B97" s="5">
        <v>40178</v>
      </c>
      <c r="C97" t="s">
        <v>783</v>
      </c>
      <c r="D97" s="2">
        <v>50000</v>
      </c>
      <c r="E97" s="2"/>
    </row>
    <row r="98" spans="2:5" ht="15">
      <c r="B98" s="5">
        <v>40298</v>
      </c>
      <c r="C98" t="s">
        <v>66</v>
      </c>
      <c r="D98" s="2"/>
      <c r="E98" s="2">
        <v>50000</v>
      </c>
    </row>
    <row r="99" spans="1:5" ht="15">
      <c r="A99" t="s">
        <v>99</v>
      </c>
      <c r="D99" s="2">
        <v>50000</v>
      </c>
      <c r="E99" s="2">
        <v>50000</v>
      </c>
    </row>
    <row r="100" spans="1:5" ht="15">
      <c r="A100" t="s">
        <v>36</v>
      </c>
      <c r="B100" s="5">
        <v>40298</v>
      </c>
      <c r="C100" t="s">
        <v>788</v>
      </c>
      <c r="D100" s="2">
        <v>50000</v>
      </c>
      <c r="E100" s="2"/>
    </row>
    <row r="101" spans="2:5" ht="15">
      <c r="B101" s="5">
        <v>40663</v>
      </c>
      <c r="C101" t="s">
        <v>66</v>
      </c>
      <c r="D101" s="2"/>
      <c r="E101" s="2">
        <v>50000</v>
      </c>
    </row>
    <row r="102" spans="1:5" ht="15">
      <c r="A102" t="s">
        <v>100</v>
      </c>
      <c r="D102" s="2">
        <v>50000</v>
      </c>
      <c r="E102" s="2">
        <v>50000</v>
      </c>
    </row>
    <row r="103" spans="1:5" ht="15">
      <c r="A103" t="s">
        <v>20</v>
      </c>
      <c r="B103" s="5">
        <v>39904</v>
      </c>
      <c r="C103" t="s">
        <v>66</v>
      </c>
      <c r="D103" s="2"/>
      <c r="E103" s="2">
        <v>200000</v>
      </c>
    </row>
    <row r="104" spans="2:5" ht="15">
      <c r="B104" s="5">
        <v>40269</v>
      </c>
      <c r="C104" t="s">
        <v>786</v>
      </c>
      <c r="D104" s="2">
        <v>20000</v>
      </c>
      <c r="E104" s="2"/>
    </row>
    <row r="105" spans="1:5" ht="15">
      <c r="A105" t="s">
        <v>101</v>
      </c>
      <c r="D105" s="2">
        <v>20000</v>
      </c>
      <c r="E105" s="2">
        <v>200000</v>
      </c>
    </row>
    <row r="106" spans="1:5" ht="15">
      <c r="A106" t="s">
        <v>29</v>
      </c>
      <c r="B106" s="5">
        <v>40178</v>
      </c>
      <c r="C106" t="s">
        <v>66</v>
      </c>
      <c r="D106" s="2"/>
      <c r="E106" s="2">
        <v>6000</v>
      </c>
    </row>
    <row r="107" spans="2:5" ht="15">
      <c r="B107" s="5">
        <v>40179</v>
      </c>
      <c r="C107" t="s">
        <v>784</v>
      </c>
      <c r="D107" s="2">
        <v>400</v>
      </c>
      <c r="E107" s="2"/>
    </row>
    <row r="108" spans="2:5" ht="15">
      <c r="B108" s="5">
        <v>40543</v>
      </c>
      <c r="C108" t="s">
        <v>66</v>
      </c>
      <c r="D108" s="2"/>
      <c r="E108" s="2">
        <v>2700</v>
      </c>
    </row>
    <row r="109" spans="1:5" ht="15">
      <c r="A109" t="s">
        <v>102</v>
      </c>
      <c r="D109" s="2">
        <v>400</v>
      </c>
      <c r="E109" s="2">
        <v>8700</v>
      </c>
    </row>
    <row r="110" spans="1:5" ht="15">
      <c r="A110" t="s">
        <v>38</v>
      </c>
      <c r="B110" s="5">
        <v>40663</v>
      </c>
      <c r="C110" t="s">
        <v>66</v>
      </c>
      <c r="D110" s="2"/>
      <c r="E110" s="2">
        <v>4500</v>
      </c>
    </row>
    <row r="111" spans="1:5" ht="15">
      <c r="A111" t="s">
        <v>103</v>
      </c>
      <c r="D111" s="2"/>
      <c r="E111" s="2">
        <v>4500</v>
      </c>
    </row>
    <row r="112" spans="1:5" ht="15">
      <c r="A112" t="s">
        <v>39</v>
      </c>
      <c r="B112" s="5">
        <v>40663</v>
      </c>
      <c r="C112" t="s">
        <v>66</v>
      </c>
      <c r="D112" s="2"/>
      <c r="E112" s="2">
        <v>6000</v>
      </c>
    </row>
    <row r="113" spans="1:5" ht="15">
      <c r="A113" t="s">
        <v>104</v>
      </c>
      <c r="D113" s="2"/>
      <c r="E113" s="2">
        <v>6000</v>
      </c>
    </row>
    <row r="114" spans="1:5" ht="15">
      <c r="A114" t="s">
        <v>40</v>
      </c>
      <c r="B114" s="5">
        <v>40663</v>
      </c>
      <c r="C114" t="s">
        <v>66</v>
      </c>
      <c r="D114" s="2"/>
      <c r="E114" s="2">
        <v>22560</v>
      </c>
    </row>
    <row r="115" spans="1:5" ht="15">
      <c r="A115" t="s">
        <v>105</v>
      </c>
      <c r="D115" s="2"/>
      <c r="E115" s="2">
        <v>22560</v>
      </c>
    </row>
    <row r="116" spans="1:5" ht="15">
      <c r="A116" t="s">
        <v>37</v>
      </c>
      <c r="B116" s="5">
        <v>40543</v>
      </c>
      <c r="C116" t="s">
        <v>66</v>
      </c>
      <c r="D116" s="2"/>
      <c r="E116" s="2">
        <v>150000</v>
      </c>
    </row>
    <row r="117" spans="2:5" ht="15">
      <c r="B117" s="5">
        <v>40663</v>
      </c>
      <c r="C117" t="s">
        <v>788</v>
      </c>
      <c r="D117" s="2">
        <v>150000</v>
      </c>
      <c r="E117" s="2"/>
    </row>
    <row r="118" spans="1:5" ht="15">
      <c r="A118" t="s">
        <v>106</v>
      </c>
      <c r="D118" s="2">
        <v>150000</v>
      </c>
      <c r="E118" s="2">
        <v>150000</v>
      </c>
    </row>
    <row r="119" spans="1:5" ht="15">
      <c r="A119" t="s">
        <v>42</v>
      </c>
      <c r="B119" s="5">
        <v>40663</v>
      </c>
      <c r="C119" t="s">
        <v>66</v>
      </c>
      <c r="D119" s="2"/>
      <c r="E119" s="2">
        <v>315</v>
      </c>
    </row>
    <row r="120" spans="1:5" ht="15">
      <c r="A120" t="s">
        <v>107</v>
      </c>
      <c r="D120" s="2"/>
      <c r="E120" s="2">
        <v>315</v>
      </c>
    </row>
    <row r="121" spans="1:5" ht="15">
      <c r="A121" t="s">
        <v>622</v>
      </c>
      <c r="B121" s="5">
        <v>40178</v>
      </c>
      <c r="C121" t="s">
        <v>66</v>
      </c>
      <c r="D121" s="2"/>
      <c r="E121" s="2">
        <v>100</v>
      </c>
    </row>
    <row r="122" spans="1:5" ht="15">
      <c r="A122" t="s">
        <v>789</v>
      </c>
      <c r="D122" s="2"/>
      <c r="E122" s="2">
        <v>100</v>
      </c>
    </row>
    <row r="123" spans="1:5" ht="15">
      <c r="A123" t="s">
        <v>43</v>
      </c>
      <c r="D123" s="2">
        <v>3165446.46</v>
      </c>
      <c r="E123" s="2">
        <v>3165446.46</v>
      </c>
    </row>
  </sheetData>
  <sheetProtection/>
  <printOptions gridLines="1"/>
  <pageMargins left="0.7086614173228347" right="0.7086614173228347" top="0.7480314960629921" bottom="0.7480314960629921" header="0.31496062992125984" footer="0.31496062992125984"/>
  <pageSetup horizontalDpi="600" verticalDpi="600" orientation="portrait" paperSize="9" scale="57" r:id="rId1"/>
  <headerFooter>
    <oddHeader>&amp;L&amp;F&amp;C&amp;A&amp;R&amp;D  &amp;T</oddHeader>
    <oddFooter>&amp;Lprof. A.G. Carbognin&amp;CIIS S. Ceccato Montecchio Maggiore VI&amp;Rpagina &amp;P/&amp;N</oddFooter>
  </headerFooter>
</worksheet>
</file>

<file path=xl/worksheets/sheet12.xml><?xml version="1.0" encoding="utf-8"?>
<worksheet xmlns="http://schemas.openxmlformats.org/spreadsheetml/2006/main" xmlns:r="http://schemas.openxmlformats.org/officeDocument/2006/relationships">
  <dimension ref="A3:G130"/>
  <sheetViews>
    <sheetView view="pageBreakPreview" zoomScale="90" zoomScaleSheetLayoutView="90" zoomScalePageLayoutView="0" workbookViewId="0" topLeftCell="A1">
      <selection activeCell="A1" sqref="A1"/>
    </sheetView>
  </sheetViews>
  <sheetFormatPr defaultColWidth="9.140625" defaultRowHeight="15"/>
  <cols>
    <col min="1" max="1" width="34.57421875" style="0" customWidth="1"/>
    <col min="2" max="2" width="15.28125" style="0" customWidth="1"/>
    <col min="3" max="3" width="22.28125" style="0" customWidth="1"/>
    <col min="4" max="4" width="15.421875" style="0" customWidth="1"/>
    <col min="5" max="5" width="16.00390625" style="0" customWidth="1"/>
    <col min="6" max="7" width="13.57421875" style="0" bestFit="1" customWidth="1"/>
  </cols>
  <sheetData>
    <row r="2" ht="15.75" thickBot="1"/>
    <row r="3" spans="4:7" ht="15">
      <c r="D3" s="6" t="s">
        <v>67</v>
      </c>
      <c r="F3" s="7"/>
      <c r="G3" s="8" t="s">
        <v>68</v>
      </c>
    </row>
    <row r="4" spans="1:7" ht="15.75" thickBot="1">
      <c r="A4" s="6" t="s">
        <v>2</v>
      </c>
      <c r="B4" s="6" t="s">
        <v>0</v>
      </c>
      <c r="C4" s="6" t="s">
        <v>3</v>
      </c>
      <c r="D4" t="s">
        <v>739</v>
      </c>
      <c r="E4" t="s">
        <v>740</v>
      </c>
      <c r="F4" s="9" t="s">
        <v>71</v>
      </c>
      <c r="G4" s="9" t="s">
        <v>68</v>
      </c>
    </row>
    <row r="5" spans="1:7" ht="15">
      <c r="A5" t="s">
        <v>41</v>
      </c>
      <c r="B5" s="5">
        <v>40663</v>
      </c>
      <c r="C5" t="s">
        <v>66</v>
      </c>
      <c r="D5" s="2"/>
      <c r="E5" s="2">
        <v>65000</v>
      </c>
      <c r="F5" s="10" t="str">
        <f aca="true" t="shared" si="0" ref="F5:F68">IF(B5=0,D5-E5," ")</f>
        <v> </v>
      </c>
      <c r="G5" s="11">
        <f aca="true" t="shared" si="1" ref="G5:G68">IF(B5=0,D5-E5,IF(G3=G4,D5-E5,G4+D5-E5))</f>
        <v>-65000</v>
      </c>
    </row>
    <row r="6" spans="2:7" ht="15">
      <c r="B6" s="5">
        <v>40683</v>
      </c>
      <c r="C6" t="s">
        <v>785</v>
      </c>
      <c r="D6" s="2">
        <v>65000</v>
      </c>
      <c r="E6" s="2"/>
      <c r="F6" s="12" t="str">
        <f t="shared" si="0"/>
        <v> </v>
      </c>
      <c r="G6" s="13">
        <f t="shared" si="1"/>
        <v>0</v>
      </c>
    </row>
    <row r="7" spans="1:7" ht="15">
      <c r="A7" t="s">
        <v>74</v>
      </c>
      <c r="D7" s="2">
        <v>65000</v>
      </c>
      <c r="E7" s="2">
        <v>65000</v>
      </c>
      <c r="F7" s="10">
        <f t="shared" si="0"/>
        <v>0</v>
      </c>
      <c r="G7" s="14">
        <f t="shared" si="1"/>
        <v>0</v>
      </c>
    </row>
    <row r="8" spans="1:7" ht="15">
      <c r="A8" t="s">
        <v>7</v>
      </c>
      <c r="B8" s="5">
        <v>39845</v>
      </c>
      <c r="C8" t="s">
        <v>66</v>
      </c>
      <c r="D8" s="2"/>
      <c r="E8" s="2">
        <v>1000000</v>
      </c>
      <c r="F8" s="12" t="str">
        <f t="shared" si="0"/>
        <v> </v>
      </c>
      <c r="G8" s="13">
        <f t="shared" si="1"/>
        <v>-1000000</v>
      </c>
    </row>
    <row r="9" spans="3:7" ht="15">
      <c r="C9" t="s">
        <v>771</v>
      </c>
      <c r="D9" s="2">
        <v>1000000</v>
      </c>
      <c r="E9" s="2"/>
      <c r="F9" s="15">
        <f t="shared" si="0"/>
        <v>1000000</v>
      </c>
      <c r="G9" s="16">
        <f t="shared" si="1"/>
        <v>1000000</v>
      </c>
    </row>
    <row r="10" spans="1:7" ht="15">
      <c r="A10" t="s">
        <v>75</v>
      </c>
      <c r="D10" s="2">
        <v>1000000</v>
      </c>
      <c r="E10" s="2">
        <v>1000000</v>
      </c>
      <c r="F10" s="10">
        <f t="shared" si="0"/>
        <v>0</v>
      </c>
      <c r="G10" s="14">
        <f t="shared" si="1"/>
        <v>0</v>
      </c>
    </row>
    <row r="11" spans="1:7" ht="15">
      <c r="A11" t="s">
        <v>12</v>
      </c>
      <c r="B11" s="5">
        <v>39845</v>
      </c>
      <c r="C11" t="s">
        <v>772</v>
      </c>
      <c r="D11" s="2">
        <v>337500</v>
      </c>
      <c r="E11" s="2"/>
      <c r="F11" s="12" t="str">
        <f t="shared" si="0"/>
        <v> </v>
      </c>
      <c r="G11" s="13">
        <f t="shared" si="1"/>
        <v>337500</v>
      </c>
    </row>
    <row r="12" spans="2:7" ht="15">
      <c r="B12" s="5">
        <v>39930</v>
      </c>
      <c r="C12" t="s">
        <v>777</v>
      </c>
      <c r="D12" s="2">
        <v>196745.9</v>
      </c>
      <c r="E12" s="2"/>
      <c r="F12" s="15" t="str">
        <f t="shared" si="0"/>
        <v> </v>
      </c>
      <c r="G12" s="16">
        <f t="shared" si="1"/>
        <v>534245.9</v>
      </c>
    </row>
    <row r="13" spans="2:7" ht="15">
      <c r="B13" s="5">
        <v>40087</v>
      </c>
      <c r="C13" t="s">
        <v>66</v>
      </c>
      <c r="D13" s="2"/>
      <c r="E13" s="2">
        <v>5250</v>
      </c>
      <c r="F13" s="10" t="str">
        <f t="shared" si="0"/>
        <v> </v>
      </c>
      <c r="G13" s="14">
        <f t="shared" si="1"/>
        <v>528995.9</v>
      </c>
    </row>
    <row r="14" spans="2:7" ht="15">
      <c r="B14" s="5">
        <v>40178</v>
      </c>
      <c r="C14" t="s">
        <v>780</v>
      </c>
      <c r="D14" s="2">
        <v>73</v>
      </c>
      <c r="E14" s="2"/>
      <c r="F14" s="17" t="str">
        <f t="shared" si="0"/>
        <v> </v>
      </c>
      <c r="G14" s="13">
        <f t="shared" si="1"/>
        <v>529068.9</v>
      </c>
    </row>
    <row r="15" spans="2:7" ht="15">
      <c r="B15" s="5">
        <v>40269</v>
      </c>
      <c r="C15" t="s">
        <v>66</v>
      </c>
      <c r="D15" s="2"/>
      <c r="E15" s="2">
        <v>25200</v>
      </c>
      <c r="F15" s="18" t="str">
        <f t="shared" si="0"/>
        <v> </v>
      </c>
      <c r="G15" s="18">
        <f t="shared" si="1"/>
        <v>503868.9</v>
      </c>
    </row>
    <row r="16" spans="2:7" ht="15">
      <c r="B16" s="5">
        <v>40683</v>
      </c>
      <c r="C16" t="s">
        <v>66</v>
      </c>
      <c r="D16" s="2"/>
      <c r="E16" s="2">
        <v>65000</v>
      </c>
      <c r="F16" s="19" t="str">
        <f t="shared" si="0"/>
        <v> </v>
      </c>
      <c r="G16" s="20">
        <f t="shared" si="1"/>
        <v>438868.9</v>
      </c>
    </row>
    <row r="17" spans="2:7" ht="15">
      <c r="B17" s="5">
        <v>39873</v>
      </c>
      <c r="C17" t="s">
        <v>66</v>
      </c>
      <c r="D17" s="2"/>
      <c r="E17" s="2">
        <v>22000</v>
      </c>
      <c r="F17" s="18" t="str">
        <f t="shared" si="0"/>
        <v> </v>
      </c>
      <c r="G17" s="21">
        <f t="shared" si="1"/>
        <v>416868.9</v>
      </c>
    </row>
    <row r="18" spans="2:7" ht="15">
      <c r="B18" s="5">
        <v>39882</v>
      </c>
      <c r="C18" t="s">
        <v>66</v>
      </c>
      <c r="D18" s="2"/>
      <c r="E18" s="2">
        <v>15720</v>
      </c>
      <c r="F18" s="18" t="str">
        <f t="shared" si="0"/>
        <v> </v>
      </c>
      <c r="G18" s="18">
        <f t="shared" si="1"/>
        <v>401148.9</v>
      </c>
    </row>
    <row r="19" spans="2:7" ht="15">
      <c r="B19" s="5">
        <v>39887</v>
      </c>
      <c r="C19" t="s">
        <v>66</v>
      </c>
      <c r="D19" s="2"/>
      <c r="E19" s="2">
        <v>4192</v>
      </c>
      <c r="F19" s="19" t="str">
        <f t="shared" si="0"/>
        <v> </v>
      </c>
      <c r="G19" s="20">
        <f t="shared" si="1"/>
        <v>396956.9</v>
      </c>
    </row>
    <row r="20" spans="2:7" ht="15">
      <c r="B20" s="5">
        <v>40147</v>
      </c>
      <c r="C20" t="s">
        <v>66</v>
      </c>
      <c r="D20" s="2"/>
      <c r="E20" s="2">
        <v>56000</v>
      </c>
      <c r="F20" s="18" t="str">
        <f t="shared" si="0"/>
        <v> </v>
      </c>
      <c r="G20" s="18">
        <f t="shared" si="1"/>
        <v>340956.9</v>
      </c>
    </row>
    <row r="21" spans="1:7" ht="15">
      <c r="A21" t="s">
        <v>77</v>
      </c>
      <c r="D21" s="2">
        <v>534318.9</v>
      </c>
      <c r="E21" s="2">
        <v>193362</v>
      </c>
      <c r="F21" s="19">
        <f t="shared" si="0"/>
        <v>340956.9</v>
      </c>
      <c r="G21" s="20">
        <f t="shared" si="1"/>
        <v>340956.9</v>
      </c>
    </row>
    <row r="22" spans="1:7" ht="15">
      <c r="A22" t="s">
        <v>8</v>
      </c>
      <c r="B22" s="5">
        <v>39845</v>
      </c>
      <c r="C22" t="s">
        <v>66</v>
      </c>
      <c r="D22" s="2"/>
      <c r="E22" s="2">
        <v>1000000</v>
      </c>
      <c r="F22" s="18" t="str">
        <f t="shared" si="0"/>
        <v> </v>
      </c>
      <c r="G22" s="18">
        <f t="shared" si="1"/>
        <v>-1000000</v>
      </c>
    </row>
    <row r="23" spans="1:7" ht="15">
      <c r="A23" t="s">
        <v>78</v>
      </c>
      <c r="D23" s="2"/>
      <c r="E23" s="2">
        <v>1000000</v>
      </c>
      <c r="F23" s="19">
        <f t="shared" si="0"/>
        <v>-1000000</v>
      </c>
      <c r="G23" s="20">
        <f t="shared" si="1"/>
        <v>-1000000</v>
      </c>
    </row>
    <row r="24" spans="1:7" ht="15">
      <c r="A24" t="s">
        <v>24</v>
      </c>
      <c r="B24" s="5">
        <v>40178</v>
      </c>
      <c r="C24" t="s">
        <v>66</v>
      </c>
      <c r="D24" s="2">
        <v>27</v>
      </c>
      <c r="E24" s="2">
        <v>27</v>
      </c>
      <c r="F24" s="18" t="str">
        <f t="shared" si="0"/>
        <v> </v>
      </c>
      <c r="G24" s="21">
        <f t="shared" si="1"/>
        <v>0</v>
      </c>
    </row>
    <row r="25" spans="1:7" ht="15">
      <c r="A25" t="s">
        <v>82</v>
      </c>
      <c r="D25" s="2">
        <v>27</v>
      </c>
      <c r="E25" s="2">
        <v>27</v>
      </c>
      <c r="F25" s="18">
        <f t="shared" si="0"/>
        <v>0</v>
      </c>
      <c r="G25" s="18">
        <f t="shared" si="1"/>
        <v>0</v>
      </c>
    </row>
    <row r="26" spans="1:7" ht="15">
      <c r="A26" t="s">
        <v>26</v>
      </c>
      <c r="B26" s="5">
        <v>40178</v>
      </c>
      <c r="C26" t="s">
        <v>66</v>
      </c>
      <c r="D26" s="2"/>
      <c r="E26" s="2">
        <v>16973</v>
      </c>
      <c r="F26" s="19" t="str">
        <f t="shared" si="0"/>
        <v> </v>
      </c>
      <c r="G26" s="20">
        <f t="shared" si="1"/>
        <v>-16973</v>
      </c>
    </row>
    <row r="27" spans="1:7" ht="15">
      <c r="A27" t="s">
        <v>83</v>
      </c>
      <c r="D27" s="2"/>
      <c r="E27" s="2">
        <v>16973</v>
      </c>
      <c r="F27" s="18">
        <f t="shared" si="0"/>
        <v>-16973</v>
      </c>
      <c r="G27" s="18">
        <f t="shared" si="1"/>
        <v>-16973</v>
      </c>
    </row>
    <row r="28" spans="1:7" ht="15">
      <c r="A28" t="s">
        <v>16</v>
      </c>
      <c r="B28" s="5">
        <v>39930</v>
      </c>
      <c r="C28" t="s">
        <v>66</v>
      </c>
      <c r="D28" s="2">
        <v>106.56</v>
      </c>
      <c r="E28" s="2"/>
      <c r="F28" s="19" t="str">
        <f t="shared" si="0"/>
        <v> </v>
      </c>
      <c r="G28" s="20">
        <f t="shared" si="1"/>
        <v>106.56</v>
      </c>
    </row>
    <row r="29" spans="2:7" ht="15">
      <c r="B29" s="5">
        <v>40087</v>
      </c>
      <c r="C29" t="s">
        <v>66</v>
      </c>
      <c r="D29" s="2"/>
      <c r="E29" s="2">
        <v>750</v>
      </c>
      <c r="F29" s="18" t="str">
        <f t="shared" si="0"/>
        <v> </v>
      </c>
      <c r="G29" s="18">
        <f t="shared" si="1"/>
        <v>-643.44</v>
      </c>
    </row>
    <row r="30" spans="2:7" ht="15">
      <c r="B30" s="5">
        <v>40269</v>
      </c>
      <c r="C30" t="s">
        <v>66</v>
      </c>
      <c r="D30" s="2"/>
      <c r="E30" s="2">
        <v>800</v>
      </c>
      <c r="F30" s="19" t="str">
        <f t="shared" si="0"/>
        <v> </v>
      </c>
      <c r="G30" s="20">
        <f t="shared" si="1"/>
        <v>-1443.44</v>
      </c>
    </row>
    <row r="31" spans="2:7" ht="15">
      <c r="B31" s="5">
        <v>40663</v>
      </c>
      <c r="C31" t="s">
        <v>66</v>
      </c>
      <c r="D31" s="2"/>
      <c r="E31" s="2">
        <v>1625</v>
      </c>
      <c r="F31" s="18" t="str">
        <f t="shared" si="0"/>
        <v> </v>
      </c>
      <c r="G31" s="18">
        <f t="shared" si="1"/>
        <v>-3068.44</v>
      </c>
    </row>
    <row r="32" spans="2:7" ht="15">
      <c r="B32" s="5">
        <v>39873</v>
      </c>
      <c r="C32" t="s">
        <v>66</v>
      </c>
      <c r="D32" s="2"/>
      <c r="E32" s="2">
        <v>1600</v>
      </c>
      <c r="F32" s="19" t="str">
        <f t="shared" si="0"/>
        <v> </v>
      </c>
      <c r="G32" s="20">
        <f t="shared" si="1"/>
        <v>-4668.4400000000005</v>
      </c>
    </row>
    <row r="33" spans="2:7" ht="15">
      <c r="B33" s="5">
        <v>39882</v>
      </c>
      <c r="C33" t="s">
        <v>66</v>
      </c>
      <c r="D33" s="2"/>
      <c r="E33" s="2">
        <v>3000</v>
      </c>
      <c r="F33" s="18" t="str">
        <f t="shared" si="0"/>
        <v> </v>
      </c>
      <c r="G33" s="18">
        <f t="shared" si="1"/>
        <v>-7668.4400000000005</v>
      </c>
    </row>
    <row r="34" spans="2:7" ht="15">
      <c r="B34" s="5">
        <v>39887</v>
      </c>
      <c r="C34" t="s">
        <v>66</v>
      </c>
      <c r="D34" s="2"/>
      <c r="E34" s="2">
        <v>800</v>
      </c>
      <c r="F34" s="19" t="str">
        <f t="shared" si="0"/>
        <v> </v>
      </c>
      <c r="G34" s="20">
        <f t="shared" si="1"/>
        <v>-8468.44</v>
      </c>
    </row>
    <row r="35" spans="1:7" ht="15">
      <c r="A35" t="s">
        <v>85</v>
      </c>
      <c r="D35" s="2">
        <v>106.56</v>
      </c>
      <c r="E35" s="2">
        <v>8575</v>
      </c>
      <c r="F35" s="18">
        <f t="shared" si="0"/>
        <v>-8468.44</v>
      </c>
      <c r="G35" s="18">
        <f t="shared" si="1"/>
        <v>-8468.44</v>
      </c>
    </row>
    <row r="36" spans="1:7" ht="15">
      <c r="A36" t="s">
        <v>19</v>
      </c>
      <c r="B36" s="5">
        <v>39904</v>
      </c>
      <c r="C36" t="s">
        <v>66</v>
      </c>
      <c r="D36" s="2">
        <v>4000</v>
      </c>
      <c r="E36" s="2"/>
      <c r="F36" s="19" t="str">
        <f t="shared" si="0"/>
        <v> </v>
      </c>
      <c r="G36" s="20">
        <f t="shared" si="1"/>
        <v>4000</v>
      </c>
    </row>
    <row r="37" spans="2:7" ht="15">
      <c r="B37" s="5">
        <v>40178</v>
      </c>
      <c r="C37" t="s">
        <v>66</v>
      </c>
      <c r="D37" s="2"/>
      <c r="E37" s="2">
        <v>400</v>
      </c>
      <c r="F37" s="18" t="str">
        <f t="shared" si="0"/>
        <v> </v>
      </c>
      <c r="G37" s="18">
        <f t="shared" si="1"/>
        <v>3600</v>
      </c>
    </row>
    <row r="38" spans="2:7" ht="15">
      <c r="B38" s="5">
        <v>40543</v>
      </c>
      <c r="C38" t="s">
        <v>66</v>
      </c>
      <c r="D38" s="2"/>
      <c r="E38" s="2">
        <v>400</v>
      </c>
      <c r="F38" s="19" t="str">
        <f t="shared" si="0"/>
        <v> </v>
      </c>
      <c r="G38" s="20">
        <f t="shared" si="1"/>
        <v>3200</v>
      </c>
    </row>
    <row r="39" spans="1:7" ht="15">
      <c r="A39" t="s">
        <v>87</v>
      </c>
      <c r="D39" s="2">
        <v>4000</v>
      </c>
      <c r="E39" s="2">
        <v>800</v>
      </c>
      <c r="F39" s="18">
        <f t="shared" si="0"/>
        <v>3200</v>
      </c>
      <c r="G39" s="21">
        <f t="shared" si="1"/>
        <v>3200</v>
      </c>
    </row>
    <row r="40" spans="1:7" ht="15">
      <c r="A40" t="s">
        <v>10</v>
      </c>
      <c r="B40" s="5">
        <v>39845</v>
      </c>
      <c r="C40" t="s">
        <v>66</v>
      </c>
      <c r="D40" s="2">
        <v>200000</v>
      </c>
      <c r="E40" s="2"/>
      <c r="F40" s="18" t="str">
        <f t="shared" si="0"/>
        <v> </v>
      </c>
      <c r="G40" s="18">
        <f t="shared" si="1"/>
        <v>200000</v>
      </c>
    </row>
    <row r="41" spans="1:7" ht="15">
      <c r="A41" t="s">
        <v>88</v>
      </c>
      <c r="D41" s="2">
        <v>200000</v>
      </c>
      <c r="E41" s="2"/>
      <c r="F41" s="19">
        <f t="shared" si="0"/>
        <v>200000</v>
      </c>
      <c r="G41" s="20">
        <f t="shared" si="1"/>
        <v>200000</v>
      </c>
    </row>
    <row r="42" spans="1:7" ht="15">
      <c r="A42" t="s">
        <v>21</v>
      </c>
      <c r="B42" s="5">
        <v>39930</v>
      </c>
      <c r="C42" t="s">
        <v>66</v>
      </c>
      <c r="D42" s="2"/>
      <c r="E42" s="2">
        <v>852.46</v>
      </c>
      <c r="F42" s="18" t="str">
        <f t="shared" si="0"/>
        <v> </v>
      </c>
      <c r="G42" s="18">
        <f t="shared" si="1"/>
        <v>-852.46</v>
      </c>
    </row>
    <row r="43" spans="2:7" ht="15">
      <c r="B43" s="5">
        <v>40087</v>
      </c>
      <c r="C43" t="s">
        <v>778</v>
      </c>
      <c r="D43" s="2">
        <v>6000</v>
      </c>
      <c r="E43" s="2"/>
      <c r="F43" s="19" t="str">
        <f t="shared" si="0"/>
        <v> </v>
      </c>
      <c r="G43" s="20">
        <f t="shared" si="1"/>
        <v>5147.54</v>
      </c>
    </row>
    <row r="44" spans="2:7" ht="15">
      <c r="B44" s="5">
        <v>40178</v>
      </c>
      <c r="C44" t="s">
        <v>782</v>
      </c>
      <c r="D44" s="2">
        <v>6000</v>
      </c>
      <c r="E44" s="2"/>
      <c r="F44" s="18" t="str">
        <f t="shared" si="0"/>
        <v> </v>
      </c>
      <c r="G44" s="18">
        <f t="shared" si="1"/>
        <v>11147.54</v>
      </c>
    </row>
    <row r="45" spans="2:7" ht="15">
      <c r="B45" s="5">
        <v>40179</v>
      </c>
      <c r="C45" t="s">
        <v>66</v>
      </c>
      <c r="D45" s="2"/>
      <c r="E45" s="2">
        <v>400</v>
      </c>
      <c r="F45" s="19" t="str">
        <f t="shared" si="0"/>
        <v> </v>
      </c>
      <c r="G45" s="20">
        <f t="shared" si="1"/>
        <v>10747.54</v>
      </c>
    </row>
    <row r="46" spans="2:7" ht="15">
      <c r="B46" s="5">
        <v>40269</v>
      </c>
      <c r="C46" t="s">
        <v>778</v>
      </c>
      <c r="D46" s="2">
        <v>6000</v>
      </c>
      <c r="E46" s="2"/>
      <c r="F46" s="18" t="str">
        <f t="shared" si="0"/>
        <v> </v>
      </c>
      <c r="G46" s="21">
        <f t="shared" si="1"/>
        <v>16747.54</v>
      </c>
    </row>
    <row r="47" spans="2:7" ht="15">
      <c r="B47" s="5">
        <v>40543</v>
      </c>
      <c r="C47" t="s">
        <v>787</v>
      </c>
      <c r="D47" s="2">
        <v>2700</v>
      </c>
      <c r="E47" s="2"/>
      <c r="F47" s="18" t="str">
        <f t="shared" si="0"/>
        <v> </v>
      </c>
      <c r="G47" s="21">
        <f t="shared" si="1"/>
        <v>19447.54</v>
      </c>
    </row>
    <row r="48" spans="1:7" ht="15">
      <c r="A48" t="s">
        <v>90</v>
      </c>
      <c r="D48" s="2">
        <v>20700</v>
      </c>
      <c r="E48" s="2">
        <v>1252.46</v>
      </c>
      <c r="F48" s="18">
        <f t="shared" si="0"/>
        <v>19447.54</v>
      </c>
      <c r="G48" s="21">
        <f t="shared" si="1"/>
        <v>19447.54</v>
      </c>
    </row>
    <row r="49" spans="1:7" ht="15">
      <c r="A49" t="s">
        <v>27</v>
      </c>
      <c r="B49" s="5">
        <v>40178</v>
      </c>
      <c r="C49" t="s">
        <v>66</v>
      </c>
      <c r="D49" s="2">
        <v>21000</v>
      </c>
      <c r="E49" s="2"/>
      <c r="F49" s="18" t="str">
        <f t="shared" si="0"/>
        <v> </v>
      </c>
      <c r="G49" s="21">
        <f t="shared" si="1"/>
        <v>21000</v>
      </c>
    </row>
    <row r="50" spans="1:7" ht="15">
      <c r="A50" t="s">
        <v>91</v>
      </c>
      <c r="D50" s="2">
        <v>21000</v>
      </c>
      <c r="E50" s="2"/>
      <c r="F50" s="18">
        <f t="shared" si="0"/>
        <v>21000</v>
      </c>
      <c r="G50" s="18">
        <f t="shared" si="1"/>
        <v>21000</v>
      </c>
    </row>
    <row r="51" spans="1:7" ht="15">
      <c r="A51" t="s">
        <v>23</v>
      </c>
      <c r="B51" s="5">
        <v>40178</v>
      </c>
      <c r="C51" t="s">
        <v>781</v>
      </c>
      <c r="D51" s="2">
        <v>52000</v>
      </c>
      <c r="E51" s="2"/>
      <c r="F51" s="19" t="str">
        <f t="shared" si="0"/>
        <v> </v>
      </c>
      <c r="G51" s="20">
        <f t="shared" si="1"/>
        <v>52000</v>
      </c>
    </row>
    <row r="52" spans="1:7" ht="15">
      <c r="A52" t="s">
        <v>93</v>
      </c>
      <c r="D52" s="2">
        <v>52000</v>
      </c>
      <c r="E52" s="2"/>
      <c r="F52" s="18">
        <f t="shared" si="0"/>
        <v>52000</v>
      </c>
      <c r="G52" s="18">
        <f t="shared" si="1"/>
        <v>52000</v>
      </c>
    </row>
    <row r="53" spans="1:7" ht="15">
      <c r="A53" t="s">
        <v>14</v>
      </c>
      <c r="B53" s="5">
        <v>39873</v>
      </c>
      <c r="C53" t="s">
        <v>66</v>
      </c>
      <c r="D53" s="2">
        <v>1600</v>
      </c>
      <c r="E53" s="2"/>
      <c r="F53" s="19" t="str">
        <f t="shared" si="0"/>
        <v> </v>
      </c>
      <c r="G53" s="20">
        <f t="shared" si="1"/>
        <v>1600</v>
      </c>
    </row>
    <row r="54" spans="2:7" ht="15">
      <c r="B54" s="5">
        <v>39882</v>
      </c>
      <c r="C54" t="s">
        <v>66</v>
      </c>
      <c r="D54" s="2">
        <v>3120</v>
      </c>
      <c r="E54" s="2"/>
      <c r="F54" s="18" t="str">
        <f t="shared" si="0"/>
        <v> </v>
      </c>
      <c r="G54" s="18">
        <f t="shared" si="1"/>
        <v>4720</v>
      </c>
    </row>
    <row r="55" spans="2:7" ht="15">
      <c r="B55" s="5">
        <v>39887</v>
      </c>
      <c r="C55" t="s">
        <v>66</v>
      </c>
      <c r="D55" s="2">
        <v>832</v>
      </c>
      <c r="E55" s="2"/>
      <c r="F55" s="19" t="str">
        <f t="shared" si="0"/>
        <v> </v>
      </c>
      <c r="G55" s="20">
        <f t="shared" si="1"/>
        <v>5552</v>
      </c>
    </row>
    <row r="56" spans="1:7" ht="15">
      <c r="A56" t="s">
        <v>95</v>
      </c>
      <c r="D56" s="2">
        <v>5552</v>
      </c>
      <c r="E56" s="2"/>
      <c r="F56" s="18">
        <f t="shared" si="0"/>
        <v>5552</v>
      </c>
      <c r="G56" s="18">
        <f t="shared" si="1"/>
        <v>5552</v>
      </c>
    </row>
    <row r="57" spans="1:7" ht="15">
      <c r="A57" t="s">
        <v>11</v>
      </c>
      <c r="B57" s="5">
        <v>39845</v>
      </c>
      <c r="C57" t="s">
        <v>66</v>
      </c>
      <c r="D57" s="2">
        <v>350000</v>
      </c>
      <c r="E57" s="2"/>
      <c r="F57" s="19" t="str">
        <f t="shared" si="0"/>
        <v> </v>
      </c>
      <c r="G57" s="20">
        <f t="shared" si="1"/>
        <v>350000</v>
      </c>
    </row>
    <row r="58" spans="1:7" ht="15">
      <c r="A58" t="s">
        <v>96</v>
      </c>
      <c r="D58" s="2">
        <v>350000</v>
      </c>
      <c r="E58" s="2"/>
      <c r="F58" s="18">
        <f t="shared" si="0"/>
        <v>350000</v>
      </c>
      <c r="G58" s="18">
        <f t="shared" si="1"/>
        <v>350000</v>
      </c>
    </row>
    <row r="59" spans="1:7" ht="15">
      <c r="A59" t="s">
        <v>22</v>
      </c>
      <c r="B59" s="5">
        <v>40087</v>
      </c>
      <c r="C59" t="s">
        <v>66</v>
      </c>
      <c r="D59" s="2">
        <v>5250</v>
      </c>
      <c r="E59" s="2">
        <v>5250</v>
      </c>
      <c r="F59" s="19" t="str">
        <f t="shared" si="0"/>
        <v> </v>
      </c>
      <c r="G59" s="20">
        <f t="shared" si="1"/>
        <v>0</v>
      </c>
    </row>
    <row r="60" spans="2:7" ht="15">
      <c r="B60" s="5">
        <v>40269</v>
      </c>
      <c r="C60" t="s">
        <v>66</v>
      </c>
      <c r="D60" s="2"/>
      <c r="E60" s="2">
        <v>5250</v>
      </c>
      <c r="F60" s="18" t="str">
        <f t="shared" si="0"/>
        <v> </v>
      </c>
      <c r="G60" s="18">
        <f t="shared" si="1"/>
        <v>-5250</v>
      </c>
    </row>
    <row r="61" spans="3:7" ht="15">
      <c r="C61" t="s">
        <v>785</v>
      </c>
      <c r="D61" s="2">
        <v>5250</v>
      </c>
      <c r="E61" s="2"/>
      <c r="F61" s="19">
        <f t="shared" si="0"/>
        <v>5250</v>
      </c>
      <c r="G61" s="20">
        <f t="shared" si="1"/>
        <v>5250</v>
      </c>
    </row>
    <row r="62" spans="1:7" ht="15">
      <c r="A62" t="s">
        <v>97</v>
      </c>
      <c r="D62" s="2">
        <v>10500</v>
      </c>
      <c r="E62" s="2">
        <v>10500</v>
      </c>
      <c r="F62" s="18">
        <f t="shared" si="0"/>
        <v>0</v>
      </c>
      <c r="G62" s="18">
        <f t="shared" si="1"/>
        <v>0</v>
      </c>
    </row>
    <row r="63" spans="1:7" ht="15">
      <c r="A63" t="s">
        <v>18</v>
      </c>
      <c r="B63" s="5">
        <v>39904</v>
      </c>
      <c r="C63" t="s">
        <v>777</v>
      </c>
      <c r="D63" s="2">
        <v>196000</v>
      </c>
      <c r="E63" s="2"/>
      <c r="F63" s="19" t="str">
        <f t="shared" si="0"/>
        <v> </v>
      </c>
      <c r="G63" s="20">
        <f t="shared" si="1"/>
        <v>196000</v>
      </c>
    </row>
    <row r="64" spans="2:7" ht="15">
      <c r="B64" s="5">
        <v>39930</v>
      </c>
      <c r="C64" t="s">
        <v>66</v>
      </c>
      <c r="D64" s="2"/>
      <c r="E64" s="2">
        <v>196000</v>
      </c>
      <c r="F64" s="18" t="str">
        <f t="shared" si="0"/>
        <v> </v>
      </c>
      <c r="G64" s="18">
        <f t="shared" si="1"/>
        <v>0</v>
      </c>
    </row>
    <row r="65" spans="1:7" ht="15">
      <c r="A65" t="s">
        <v>98</v>
      </c>
      <c r="D65" s="2">
        <v>196000</v>
      </c>
      <c r="E65" s="2">
        <v>196000</v>
      </c>
      <c r="F65" s="19">
        <f t="shared" si="0"/>
        <v>0</v>
      </c>
      <c r="G65" s="20">
        <f t="shared" si="1"/>
        <v>0</v>
      </c>
    </row>
    <row r="66" spans="1:7" ht="15">
      <c r="A66" t="s">
        <v>33</v>
      </c>
      <c r="B66" s="5">
        <v>40178</v>
      </c>
      <c r="C66" t="s">
        <v>783</v>
      </c>
      <c r="D66" s="2">
        <v>50000</v>
      </c>
      <c r="E66" s="2"/>
      <c r="F66" s="18" t="str">
        <f t="shared" si="0"/>
        <v> </v>
      </c>
      <c r="G66" s="21">
        <f t="shared" si="1"/>
        <v>50000</v>
      </c>
    </row>
    <row r="67" spans="2:7" ht="15">
      <c r="B67" s="5">
        <v>40298</v>
      </c>
      <c r="C67" t="s">
        <v>66</v>
      </c>
      <c r="D67" s="2"/>
      <c r="E67" s="2">
        <v>50000</v>
      </c>
      <c r="F67" s="18" t="str">
        <f t="shared" si="0"/>
        <v> </v>
      </c>
      <c r="G67" s="18">
        <f t="shared" si="1"/>
        <v>0</v>
      </c>
    </row>
    <row r="68" spans="1:7" ht="15">
      <c r="A68" t="s">
        <v>99</v>
      </c>
      <c r="D68" s="2">
        <v>50000</v>
      </c>
      <c r="E68" s="2">
        <v>50000</v>
      </c>
      <c r="F68" s="19">
        <f t="shared" si="0"/>
        <v>0</v>
      </c>
      <c r="G68" s="20">
        <f t="shared" si="1"/>
        <v>0</v>
      </c>
    </row>
    <row r="69" spans="1:7" ht="15">
      <c r="A69" t="s">
        <v>36</v>
      </c>
      <c r="B69" s="5">
        <v>40298</v>
      </c>
      <c r="C69" t="s">
        <v>788</v>
      </c>
      <c r="D69" s="2">
        <v>50000</v>
      </c>
      <c r="E69" s="2"/>
      <c r="F69" s="18" t="str">
        <f aca="true" t="shared" si="2" ref="F69:F92">IF(B69=0,D69-E69," ")</f>
        <v> </v>
      </c>
      <c r="G69" s="21">
        <f aca="true" t="shared" si="3" ref="G69:G92">IF(B69=0,D69-E69,IF(G67=G68,D69-E69,G68+D69-E69))</f>
        <v>50000</v>
      </c>
    </row>
    <row r="70" spans="2:7" ht="15">
      <c r="B70" s="5">
        <v>40663</v>
      </c>
      <c r="C70" t="s">
        <v>66</v>
      </c>
      <c r="D70" s="2"/>
      <c r="E70" s="2">
        <v>50000</v>
      </c>
      <c r="F70" s="18" t="str">
        <f t="shared" si="2"/>
        <v> </v>
      </c>
      <c r="G70" s="18">
        <f t="shared" si="3"/>
        <v>0</v>
      </c>
    </row>
    <row r="71" spans="1:7" ht="15">
      <c r="A71" t="s">
        <v>100</v>
      </c>
      <c r="D71" s="2">
        <v>50000</v>
      </c>
      <c r="E71" s="2">
        <v>50000</v>
      </c>
      <c r="F71" s="19">
        <f t="shared" si="2"/>
        <v>0</v>
      </c>
      <c r="G71" s="20">
        <f t="shared" si="3"/>
        <v>0</v>
      </c>
    </row>
    <row r="72" spans="1:7" ht="15">
      <c r="A72" t="s">
        <v>20</v>
      </c>
      <c r="B72" s="5">
        <v>39904</v>
      </c>
      <c r="C72" t="s">
        <v>66</v>
      </c>
      <c r="D72" s="2"/>
      <c r="E72" s="2">
        <v>200000</v>
      </c>
      <c r="F72" s="18" t="str">
        <f t="shared" si="2"/>
        <v> </v>
      </c>
      <c r="G72" s="21">
        <f t="shared" si="3"/>
        <v>-200000</v>
      </c>
    </row>
    <row r="73" spans="2:7" ht="15">
      <c r="B73" s="5">
        <v>40269</v>
      </c>
      <c r="C73" t="s">
        <v>786</v>
      </c>
      <c r="D73" s="2">
        <v>20000</v>
      </c>
      <c r="E73" s="2"/>
      <c r="F73" s="18" t="str">
        <f t="shared" si="2"/>
        <v> </v>
      </c>
      <c r="G73" s="18">
        <f t="shared" si="3"/>
        <v>-180000</v>
      </c>
    </row>
    <row r="74" spans="1:7" ht="15">
      <c r="A74" t="s">
        <v>101</v>
      </c>
      <c r="D74" s="2">
        <v>20000</v>
      </c>
      <c r="E74" s="2">
        <v>200000</v>
      </c>
      <c r="F74" s="19">
        <f t="shared" si="2"/>
        <v>-180000</v>
      </c>
      <c r="G74" s="20">
        <f t="shared" si="3"/>
        <v>-180000</v>
      </c>
    </row>
    <row r="75" spans="1:7" ht="15">
      <c r="A75" t="s">
        <v>29</v>
      </c>
      <c r="B75" s="5">
        <v>40178</v>
      </c>
      <c r="C75" t="s">
        <v>66</v>
      </c>
      <c r="D75" s="2"/>
      <c r="E75" s="2">
        <v>6000</v>
      </c>
      <c r="F75" s="18" t="str">
        <f t="shared" si="2"/>
        <v> </v>
      </c>
      <c r="G75" s="21">
        <f t="shared" si="3"/>
        <v>-6000</v>
      </c>
    </row>
    <row r="76" spans="2:7" ht="15">
      <c r="B76" s="5">
        <v>40179</v>
      </c>
      <c r="C76" t="s">
        <v>784</v>
      </c>
      <c r="D76" s="2">
        <v>400</v>
      </c>
      <c r="E76" s="2"/>
      <c r="F76" s="18" t="str">
        <f t="shared" si="2"/>
        <v> </v>
      </c>
      <c r="G76" s="18">
        <f t="shared" si="3"/>
        <v>-5600</v>
      </c>
    </row>
    <row r="77" spans="2:7" ht="15">
      <c r="B77" s="5">
        <v>40543</v>
      </c>
      <c r="C77" t="s">
        <v>66</v>
      </c>
      <c r="D77" s="2"/>
      <c r="E77" s="2">
        <v>2700</v>
      </c>
      <c r="F77" s="19" t="str">
        <f t="shared" si="2"/>
        <v> </v>
      </c>
      <c r="G77" s="20">
        <f t="shared" si="3"/>
        <v>-8300</v>
      </c>
    </row>
    <row r="78" spans="1:7" ht="15">
      <c r="A78" t="s">
        <v>102</v>
      </c>
      <c r="D78" s="2">
        <v>400</v>
      </c>
      <c r="E78" s="2">
        <v>8700</v>
      </c>
      <c r="F78" s="18">
        <f t="shared" si="2"/>
        <v>-8300</v>
      </c>
      <c r="G78" s="21">
        <f t="shared" si="3"/>
        <v>-8300</v>
      </c>
    </row>
    <row r="79" spans="1:7" ht="15">
      <c r="A79" t="s">
        <v>38</v>
      </c>
      <c r="B79" s="5">
        <v>40663</v>
      </c>
      <c r="C79" t="s">
        <v>66</v>
      </c>
      <c r="D79" s="2"/>
      <c r="E79" s="2">
        <v>4500</v>
      </c>
      <c r="F79" s="18" t="str">
        <f t="shared" si="2"/>
        <v> </v>
      </c>
      <c r="G79" s="18">
        <f t="shared" si="3"/>
        <v>-4500</v>
      </c>
    </row>
    <row r="80" spans="1:7" ht="15">
      <c r="A80" t="s">
        <v>103</v>
      </c>
      <c r="D80" s="2"/>
      <c r="E80" s="2">
        <v>4500</v>
      </c>
      <c r="F80" s="19">
        <f t="shared" si="2"/>
        <v>-4500</v>
      </c>
      <c r="G80" s="20">
        <f t="shared" si="3"/>
        <v>-4500</v>
      </c>
    </row>
    <row r="81" spans="1:7" ht="15">
      <c r="A81" t="s">
        <v>39</v>
      </c>
      <c r="B81" s="5">
        <v>40663</v>
      </c>
      <c r="C81" t="s">
        <v>66</v>
      </c>
      <c r="D81" s="2"/>
      <c r="E81" s="2">
        <v>6000</v>
      </c>
      <c r="F81" s="18" t="str">
        <f t="shared" si="2"/>
        <v> </v>
      </c>
      <c r="G81" s="18">
        <f t="shared" si="3"/>
        <v>-6000</v>
      </c>
    </row>
    <row r="82" spans="1:7" ht="15">
      <c r="A82" t="s">
        <v>104</v>
      </c>
      <c r="D82" s="2"/>
      <c r="E82" s="2">
        <v>6000</v>
      </c>
      <c r="F82" s="19">
        <f t="shared" si="2"/>
        <v>-6000</v>
      </c>
      <c r="G82" s="20">
        <f t="shared" si="3"/>
        <v>-6000</v>
      </c>
    </row>
    <row r="83" spans="1:7" ht="15">
      <c r="A83" t="s">
        <v>40</v>
      </c>
      <c r="B83" s="5">
        <v>40663</v>
      </c>
      <c r="C83" t="s">
        <v>66</v>
      </c>
      <c r="D83" s="2"/>
      <c r="E83" s="2">
        <v>22560</v>
      </c>
      <c r="F83" s="18" t="str">
        <f t="shared" si="2"/>
        <v> </v>
      </c>
      <c r="G83" s="18">
        <f t="shared" si="3"/>
        <v>-22560</v>
      </c>
    </row>
    <row r="84" spans="1:7" ht="15">
      <c r="A84" t="s">
        <v>105</v>
      </c>
      <c r="D84" s="2"/>
      <c r="E84" s="2">
        <v>22560</v>
      </c>
      <c r="F84" s="19">
        <f t="shared" si="2"/>
        <v>-22560</v>
      </c>
      <c r="G84" s="20">
        <f t="shared" si="3"/>
        <v>-22560</v>
      </c>
    </row>
    <row r="85" spans="1:7" ht="15">
      <c r="A85" t="s">
        <v>683</v>
      </c>
      <c r="B85" t="s">
        <v>66</v>
      </c>
      <c r="C85" t="s">
        <v>942</v>
      </c>
      <c r="D85" s="2">
        <v>3265446.46</v>
      </c>
      <c r="E85" s="2">
        <v>3265446.46</v>
      </c>
      <c r="F85" s="18" t="str">
        <f t="shared" si="2"/>
        <v> </v>
      </c>
      <c r="G85" s="18">
        <f t="shared" si="3"/>
        <v>0</v>
      </c>
    </row>
    <row r="86" spans="1:7" ht="15">
      <c r="A86" t="s">
        <v>738</v>
      </c>
      <c r="D86" s="2">
        <v>3265446.46</v>
      </c>
      <c r="E86" s="2">
        <v>3265446.46</v>
      </c>
      <c r="F86" s="19">
        <f t="shared" si="2"/>
        <v>0</v>
      </c>
      <c r="G86" s="20">
        <f t="shared" si="3"/>
        <v>0</v>
      </c>
    </row>
    <row r="87" spans="1:7" ht="15">
      <c r="A87" t="s">
        <v>37</v>
      </c>
      <c r="B87" s="5">
        <v>40543</v>
      </c>
      <c r="C87" t="s">
        <v>66</v>
      </c>
      <c r="D87" s="2"/>
      <c r="E87" s="2">
        <v>150000</v>
      </c>
      <c r="F87" s="18" t="str">
        <f t="shared" si="2"/>
        <v> </v>
      </c>
      <c r="G87" s="21">
        <f t="shared" si="3"/>
        <v>-150000</v>
      </c>
    </row>
    <row r="88" spans="2:7" ht="15">
      <c r="B88" s="5">
        <v>40663</v>
      </c>
      <c r="C88" t="s">
        <v>788</v>
      </c>
      <c r="D88" s="2">
        <v>150000</v>
      </c>
      <c r="E88" s="2"/>
      <c r="F88" s="18" t="str">
        <f t="shared" si="2"/>
        <v> </v>
      </c>
      <c r="G88" s="18">
        <f t="shared" si="3"/>
        <v>0</v>
      </c>
    </row>
    <row r="89" spans="1:7" ht="15">
      <c r="A89" t="s">
        <v>106</v>
      </c>
      <c r="D89" s="2">
        <v>150000</v>
      </c>
      <c r="E89" s="2">
        <v>150000</v>
      </c>
      <c r="F89" s="19">
        <f t="shared" si="2"/>
        <v>0</v>
      </c>
      <c r="G89" s="20">
        <f t="shared" si="3"/>
        <v>0</v>
      </c>
    </row>
    <row r="90" spans="1:7" ht="15">
      <c r="A90" t="s">
        <v>42</v>
      </c>
      <c r="B90" s="5">
        <v>40663</v>
      </c>
      <c r="C90" t="s">
        <v>66</v>
      </c>
      <c r="D90" s="2"/>
      <c r="E90" s="2">
        <v>315</v>
      </c>
      <c r="F90" s="18" t="str">
        <f t="shared" si="2"/>
        <v> </v>
      </c>
      <c r="G90" s="18">
        <f t="shared" si="3"/>
        <v>-315</v>
      </c>
    </row>
    <row r="91" spans="1:7" ht="15.75" thickBot="1">
      <c r="A91" t="s">
        <v>107</v>
      </c>
      <c r="D91" s="2"/>
      <c r="E91" s="2">
        <v>315</v>
      </c>
      <c r="F91" s="19">
        <f t="shared" si="2"/>
        <v>-315</v>
      </c>
      <c r="G91" s="22">
        <f t="shared" si="3"/>
        <v>-315</v>
      </c>
    </row>
    <row r="92" spans="1:7" ht="15.75" thickBot="1">
      <c r="A92" t="s">
        <v>622</v>
      </c>
      <c r="B92" s="5">
        <v>40178</v>
      </c>
      <c r="C92" t="s">
        <v>66</v>
      </c>
      <c r="D92" s="2"/>
      <c r="E92" s="2">
        <v>100</v>
      </c>
      <c r="F92" s="23" t="str">
        <f t="shared" si="2"/>
        <v> </v>
      </c>
      <c r="G92" s="23">
        <f t="shared" si="3"/>
        <v>-100</v>
      </c>
    </row>
    <row r="93" spans="1:5" ht="15">
      <c r="A93" t="s">
        <v>789</v>
      </c>
      <c r="D93" s="2"/>
      <c r="E93" s="2">
        <v>100</v>
      </c>
    </row>
    <row r="94" spans="1:5" ht="15">
      <c r="A94" t="s">
        <v>278</v>
      </c>
      <c r="B94" s="5">
        <v>39845</v>
      </c>
      <c r="C94" t="s">
        <v>66</v>
      </c>
      <c r="D94" s="2">
        <v>112500</v>
      </c>
      <c r="E94" s="2"/>
    </row>
    <row r="95" spans="1:5" ht="15">
      <c r="A95" t="s">
        <v>838</v>
      </c>
      <c r="D95" s="2">
        <v>112500</v>
      </c>
      <c r="E95" s="2"/>
    </row>
    <row r="96" spans="1:5" ht="15">
      <c r="A96" t="s">
        <v>122</v>
      </c>
      <c r="B96" s="5">
        <v>39873</v>
      </c>
      <c r="C96" t="s">
        <v>774</v>
      </c>
      <c r="D96" s="2">
        <v>22000</v>
      </c>
      <c r="E96" s="2"/>
    </row>
    <row r="97" spans="2:5" ht="15">
      <c r="B97" s="5">
        <v>39882</v>
      </c>
      <c r="C97" t="s">
        <v>775</v>
      </c>
      <c r="D97" s="2">
        <v>15600</v>
      </c>
      <c r="E97" s="2"/>
    </row>
    <row r="98" spans="1:5" ht="15">
      <c r="A98" t="s">
        <v>841</v>
      </c>
      <c r="D98" s="2">
        <v>37600</v>
      </c>
      <c r="E98" s="2"/>
    </row>
    <row r="99" spans="1:5" ht="15">
      <c r="A99" t="s">
        <v>894</v>
      </c>
      <c r="B99" s="5">
        <v>39873</v>
      </c>
      <c r="C99" t="s">
        <v>66</v>
      </c>
      <c r="D99" s="2"/>
      <c r="E99" s="2">
        <v>23600</v>
      </c>
    </row>
    <row r="100" spans="3:5" ht="15">
      <c r="C100" t="s">
        <v>773</v>
      </c>
      <c r="D100" s="2">
        <v>23600</v>
      </c>
      <c r="E100" s="2"/>
    </row>
    <row r="101" spans="2:5" ht="15">
      <c r="B101" s="5">
        <v>39882</v>
      </c>
      <c r="C101" t="s">
        <v>66</v>
      </c>
      <c r="D101" s="2"/>
      <c r="E101" s="2">
        <v>18720</v>
      </c>
    </row>
    <row r="102" spans="3:5" ht="15">
      <c r="C102" t="s">
        <v>773</v>
      </c>
      <c r="D102" s="2">
        <v>18720</v>
      </c>
      <c r="E102" s="2"/>
    </row>
    <row r="103" spans="2:5" ht="15">
      <c r="B103" s="5">
        <v>39887</v>
      </c>
      <c r="C103" t="s">
        <v>66</v>
      </c>
      <c r="D103" s="2"/>
      <c r="E103" s="2">
        <v>4992</v>
      </c>
    </row>
    <row r="104" spans="3:5" ht="15">
      <c r="C104" t="s">
        <v>773</v>
      </c>
      <c r="D104" s="2">
        <v>4992</v>
      </c>
      <c r="E104" s="2"/>
    </row>
    <row r="105" spans="1:5" ht="15">
      <c r="A105" t="s">
        <v>943</v>
      </c>
      <c r="D105" s="2">
        <v>47312</v>
      </c>
      <c r="E105" s="2">
        <v>47312</v>
      </c>
    </row>
    <row r="106" spans="1:5" ht="15">
      <c r="A106" t="s">
        <v>515</v>
      </c>
      <c r="B106" s="5">
        <v>39887</v>
      </c>
      <c r="C106" t="s">
        <v>776</v>
      </c>
      <c r="D106" s="2">
        <v>4160</v>
      </c>
      <c r="E106" s="2"/>
    </row>
    <row r="107" spans="1:5" ht="15">
      <c r="A107" t="s">
        <v>839</v>
      </c>
      <c r="D107" s="2">
        <v>4160</v>
      </c>
      <c r="E107" s="2"/>
    </row>
    <row r="108" spans="1:5" ht="15">
      <c r="A108" t="s">
        <v>801</v>
      </c>
      <c r="B108" s="5">
        <v>40178</v>
      </c>
      <c r="C108" t="s">
        <v>66</v>
      </c>
      <c r="D108" s="2"/>
      <c r="E108" s="2">
        <v>40000</v>
      </c>
    </row>
    <row r="109" spans="2:5" ht="15">
      <c r="B109" s="5">
        <v>40147</v>
      </c>
      <c r="C109" t="s">
        <v>779</v>
      </c>
      <c r="D109" s="2">
        <v>40000</v>
      </c>
      <c r="E109" s="2"/>
    </row>
    <row r="110" spans="1:5" ht="15">
      <c r="A110" t="s">
        <v>844</v>
      </c>
      <c r="D110" s="2">
        <v>40000</v>
      </c>
      <c r="E110" s="2">
        <v>40000</v>
      </c>
    </row>
    <row r="111" spans="1:5" ht="15">
      <c r="A111" t="s">
        <v>802</v>
      </c>
      <c r="B111" s="5">
        <v>40178</v>
      </c>
      <c r="C111" t="s">
        <v>66</v>
      </c>
      <c r="D111" s="2"/>
      <c r="E111" s="2">
        <v>16000</v>
      </c>
    </row>
    <row r="112" spans="2:5" ht="15">
      <c r="B112" s="5">
        <v>40147</v>
      </c>
      <c r="C112" t="s">
        <v>66</v>
      </c>
      <c r="D112" s="2">
        <v>16000</v>
      </c>
      <c r="E112" s="2"/>
    </row>
    <row r="113" spans="1:5" ht="15">
      <c r="A113" t="s">
        <v>843</v>
      </c>
      <c r="D113" s="2">
        <v>16000</v>
      </c>
      <c r="E113" s="2">
        <v>16000</v>
      </c>
    </row>
    <row r="114" spans="1:5" ht="15">
      <c r="A114" t="s">
        <v>638</v>
      </c>
      <c r="B114" s="5">
        <v>40178</v>
      </c>
      <c r="C114" t="s">
        <v>66</v>
      </c>
      <c r="D114" s="2">
        <v>400</v>
      </c>
      <c r="E114" s="2"/>
    </row>
    <row r="115" spans="2:5" ht="15">
      <c r="B115" s="5">
        <v>40543</v>
      </c>
      <c r="C115" t="s">
        <v>66</v>
      </c>
      <c r="D115" s="2">
        <v>400</v>
      </c>
      <c r="E115" s="2"/>
    </row>
    <row r="116" spans="1:5" ht="15">
      <c r="A116" t="s">
        <v>837</v>
      </c>
      <c r="D116" s="2">
        <v>800</v>
      </c>
      <c r="E116" s="2"/>
    </row>
    <row r="117" spans="1:5" ht="15">
      <c r="A117" t="s">
        <v>534</v>
      </c>
      <c r="B117" s="5">
        <v>40178</v>
      </c>
      <c r="C117" t="s">
        <v>66</v>
      </c>
      <c r="D117" s="2">
        <v>7520</v>
      </c>
      <c r="E117" s="2"/>
    </row>
    <row r="118" spans="1:5" ht="15">
      <c r="A118" t="s">
        <v>836</v>
      </c>
      <c r="D118" s="2">
        <v>7520</v>
      </c>
      <c r="E118" s="2"/>
    </row>
    <row r="119" spans="1:5" ht="15">
      <c r="A119" t="s">
        <v>901</v>
      </c>
      <c r="B119" s="5">
        <v>40178</v>
      </c>
      <c r="C119" t="s">
        <v>66</v>
      </c>
      <c r="D119" s="2"/>
      <c r="E119" s="2">
        <v>7520</v>
      </c>
    </row>
    <row r="120" spans="1:5" ht="15">
      <c r="A120" t="s">
        <v>944</v>
      </c>
      <c r="D120" s="2"/>
      <c r="E120" s="2">
        <v>7520</v>
      </c>
    </row>
    <row r="121" spans="1:5" ht="15">
      <c r="A121" t="s">
        <v>680</v>
      </c>
      <c r="B121" s="5">
        <v>40178</v>
      </c>
      <c r="C121" t="s">
        <v>66</v>
      </c>
      <c r="D121" s="2"/>
      <c r="E121" s="2">
        <v>50000</v>
      </c>
    </row>
    <row r="122" spans="2:5" ht="15">
      <c r="B122" s="5">
        <v>40543</v>
      </c>
      <c r="C122" t="s">
        <v>783</v>
      </c>
      <c r="D122" s="2">
        <v>150000</v>
      </c>
      <c r="E122" s="2"/>
    </row>
    <row r="123" spans="2:5" ht="15">
      <c r="B123" t="s">
        <v>66</v>
      </c>
      <c r="C123" t="s">
        <v>882</v>
      </c>
      <c r="D123" s="2"/>
      <c r="E123" s="2">
        <v>100000</v>
      </c>
    </row>
    <row r="124" spans="1:5" ht="15">
      <c r="A124" t="s">
        <v>840</v>
      </c>
      <c r="D124" s="2">
        <v>150000</v>
      </c>
      <c r="E124" s="2">
        <v>150000</v>
      </c>
    </row>
    <row r="125" spans="1:5" ht="15">
      <c r="A125" t="s">
        <v>363</v>
      </c>
      <c r="B125" s="5">
        <v>40269</v>
      </c>
      <c r="C125" t="s">
        <v>66</v>
      </c>
      <c r="D125" s="2"/>
      <c r="E125" s="2">
        <v>19950</v>
      </c>
    </row>
    <row r="126" spans="3:5" ht="15">
      <c r="C126" t="s">
        <v>785</v>
      </c>
      <c r="D126" s="2">
        <v>19950</v>
      </c>
      <c r="E126" s="2"/>
    </row>
    <row r="127" spans="1:5" ht="15">
      <c r="A127" t="s">
        <v>842</v>
      </c>
      <c r="D127" s="2">
        <v>19950</v>
      </c>
      <c r="E127" s="2">
        <v>19950</v>
      </c>
    </row>
    <row r="128" spans="1:5" ht="15">
      <c r="A128" t="s">
        <v>374</v>
      </c>
      <c r="B128" t="s">
        <v>66</v>
      </c>
      <c r="C128" t="s">
        <v>882</v>
      </c>
      <c r="D128" s="2">
        <v>100000</v>
      </c>
      <c r="E128" s="2"/>
    </row>
    <row r="129" spans="1:5" ht="15">
      <c r="A129" t="s">
        <v>945</v>
      </c>
      <c r="D129" s="2">
        <v>100000</v>
      </c>
      <c r="E129" s="2"/>
    </row>
    <row r="130" spans="1:5" ht="15">
      <c r="A130" t="s">
        <v>43</v>
      </c>
      <c r="D130" s="2">
        <v>6530892.92</v>
      </c>
      <c r="E130" s="2">
        <v>6530892.92</v>
      </c>
    </row>
  </sheetData>
  <sheetProtection/>
  <printOptions gridLines="1"/>
  <pageMargins left="0.7480314960629921" right="0.7480314960629921" top="0.984251968503937" bottom="0.984251968503937" header="0.5118110236220472" footer="0.5118110236220472"/>
  <pageSetup horizontalDpi="600" verticalDpi="600" orientation="portrait" paperSize="9" scale="66" r:id="rId1"/>
  <headerFooter alignWithMargins="0">
    <oddHeader>&amp;L&amp;F&amp;C&amp;A&amp;R&amp;D &amp;T</oddHeader>
    <oddFooter>&amp;Lprof. Agostino G. Carbognin&amp;CIIS S. Ceccato Montecchio Maggiore (VI)&amp;R&amp;P  /&amp;N</oddFooter>
  </headerFooter>
</worksheet>
</file>

<file path=xl/worksheets/sheet13.xml><?xml version="1.0" encoding="utf-8"?>
<worksheet xmlns="http://schemas.openxmlformats.org/spreadsheetml/2006/main" xmlns:r="http://schemas.openxmlformats.org/officeDocument/2006/relationships">
  <sheetPr codeName="Foglio6"/>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Foglio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oglio13"/>
  <dimension ref="A1:A37"/>
  <sheetViews>
    <sheetView zoomScaleSheetLayoutView="100" workbookViewId="0" topLeftCell="A1">
      <selection activeCell="A10" sqref="A10"/>
    </sheetView>
  </sheetViews>
  <sheetFormatPr defaultColWidth="9.140625" defaultRowHeight="15"/>
  <cols>
    <col min="1" max="1" width="121.28125" style="0" customWidth="1"/>
  </cols>
  <sheetData>
    <row r="1" ht="15">
      <c r="A1" s="195" t="s">
        <v>1402</v>
      </c>
    </row>
    <row r="2" ht="15">
      <c r="A2" s="196"/>
    </row>
    <row r="3" ht="15">
      <c r="A3" s="195" t="s">
        <v>1403</v>
      </c>
    </row>
    <row r="4" ht="15">
      <c r="A4" s="196"/>
    </row>
    <row r="5" ht="54">
      <c r="A5" s="196" t="s">
        <v>1404</v>
      </c>
    </row>
    <row r="6" ht="40.5">
      <c r="A6" s="196" t="s">
        <v>1405</v>
      </c>
    </row>
    <row r="7" ht="40.5">
      <c r="A7" s="196" t="s">
        <v>1406</v>
      </c>
    </row>
    <row r="8" ht="15">
      <c r="A8" s="196"/>
    </row>
    <row r="9" ht="27">
      <c r="A9" s="196" t="s">
        <v>1407</v>
      </c>
    </row>
    <row r="10" ht="15">
      <c r="A10" s="196"/>
    </row>
    <row r="11" ht="27">
      <c r="A11" s="196" t="s">
        <v>1408</v>
      </c>
    </row>
    <row r="12" ht="15">
      <c r="A12" s="196"/>
    </row>
    <row r="13" ht="27">
      <c r="A13" s="196" t="s">
        <v>1409</v>
      </c>
    </row>
    <row r="14" ht="15">
      <c r="A14" s="196"/>
    </row>
    <row r="15" ht="54">
      <c r="A15" s="196" t="s">
        <v>1410</v>
      </c>
    </row>
    <row r="16" ht="15">
      <c r="A16" s="196"/>
    </row>
    <row r="17" ht="15">
      <c r="A17" s="196" t="s">
        <v>1411</v>
      </c>
    </row>
    <row r="18" ht="15">
      <c r="A18" s="196"/>
    </row>
    <row r="19" ht="27">
      <c r="A19" s="196" t="s">
        <v>1412</v>
      </c>
    </row>
    <row r="20" ht="15">
      <c r="A20" s="196"/>
    </row>
    <row r="21" ht="15">
      <c r="A21" s="196" t="s">
        <v>1413</v>
      </c>
    </row>
    <row r="22" ht="15">
      <c r="A22" s="196"/>
    </row>
    <row r="23" ht="15">
      <c r="A23" s="196" t="s">
        <v>1414</v>
      </c>
    </row>
    <row r="24" ht="15">
      <c r="A24" s="196"/>
    </row>
    <row r="25" ht="27">
      <c r="A25" s="196" t="s">
        <v>1415</v>
      </c>
    </row>
    <row r="26" ht="15">
      <c r="A26" s="196"/>
    </row>
    <row r="27" ht="15">
      <c r="A27" s="196" t="s">
        <v>1416</v>
      </c>
    </row>
    <row r="28" ht="15">
      <c r="A28" s="196"/>
    </row>
    <row r="29" ht="15">
      <c r="A29" s="196" t="s">
        <v>1417</v>
      </c>
    </row>
    <row r="30" ht="15">
      <c r="A30" s="196"/>
    </row>
    <row r="31" ht="15">
      <c r="A31" s="196" t="s">
        <v>1418</v>
      </c>
    </row>
    <row r="32" ht="15">
      <c r="A32" s="196"/>
    </row>
    <row r="33" ht="15">
      <c r="A33" s="196" t="s">
        <v>1419</v>
      </c>
    </row>
    <row r="34" ht="15">
      <c r="A34" s="196"/>
    </row>
    <row r="35" ht="27">
      <c r="A35" s="196" t="s">
        <v>1420</v>
      </c>
    </row>
    <row r="36" ht="15">
      <c r="A36" s="196"/>
    </row>
    <row r="37" ht="54">
      <c r="A37" s="196" t="s">
        <v>1421</v>
      </c>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5" r:id="rId1"/>
  <headerFooter>
    <oddHeader>&amp;L&amp;F&amp;C&amp;A&amp;R&amp;D  &amp;T</oddHeader>
    <oddFooter>&amp;LProf. A.G. Carbognin&amp;CIIS S. Ceccato Montecchio Maggiore VI&amp;R&amp;P/&amp;N</oddFooter>
  </headerFooter>
</worksheet>
</file>

<file path=xl/worksheets/sheet3.xml><?xml version="1.0" encoding="utf-8"?>
<worksheet xmlns="http://schemas.openxmlformats.org/spreadsheetml/2006/main" xmlns:r="http://schemas.openxmlformats.org/officeDocument/2006/relationships">
  <sheetPr codeName="Foglio1"/>
  <dimension ref="A1:T1414"/>
  <sheetViews>
    <sheetView view="pageBreakPreview" zoomScaleSheetLayoutView="100" workbookViewId="0" topLeftCell="A1">
      <pane ySplit="2" topLeftCell="A3" activePane="bottomLeft" state="frozen"/>
      <selection pane="topLeft" activeCell="A1" sqref="A1"/>
      <selection pane="bottomLeft" activeCell="B76" sqref="B76"/>
    </sheetView>
  </sheetViews>
  <sheetFormatPr defaultColWidth="9.140625" defaultRowHeight="15"/>
  <cols>
    <col min="1" max="1" width="10.140625" style="0" bestFit="1" customWidth="1"/>
    <col min="2" max="2" width="8.140625" style="0" bestFit="1" customWidth="1"/>
    <col min="3" max="3" width="39.28125" style="0" bestFit="1" customWidth="1"/>
    <col min="4" max="4" width="23.57421875" style="0" customWidth="1"/>
    <col min="5" max="6" width="13.8515625" style="0" bestFit="1" customWidth="1"/>
    <col min="7" max="7" width="13.7109375" style="0" bestFit="1" customWidth="1"/>
  </cols>
  <sheetData>
    <row r="1" spans="1:7" ht="19.5" thickBot="1">
      <c r="A1" s="40" t="s">
        <v>0</v>
      </c>
      <c r="B1" s="40" t="s">
        <v>1</v>
      </c>
      <c r="C1" s="42" t="s">
        <v>2</v>
      </c>
      <c r="D1" s="42" t="s">
        <v>3</v>
      </c>
      <c r="E1" s="42" t="s">
        <v>4</v>
      </c>
      <c r="F1" s="43" t="s">
        <v>5</v>
      </c>
      <c r="G1" s="1" t="s">
        <v>6</v>
      </c>
    </row>
    <row r="2" spans="1:7" ht="18.75">
      <c r="A2" s="44"/>
      <c r="B2" s="44"/>
      <c r="C2" s="45" t="s">
        <v>683</v>
      </c>
      <c r="D2" s="46" t="str">
        <f>IF(E2=F2,"OK","ERRORE")</f>
        <v>OK</v>
      </c>
      <c r="E2" s="47">
        <f>SUM(E3:E126)</f>
        <v>3165446.46</v>
      </c>
      <c r="F2" s="47">
        <f>SUM(F3:F126)</f>
        <v>3165446.46</v>
      </c>
      <c r="G2" s="2"/>
    </row>
    <row r="3" spans="1:20" ht="15">
      <c r="A3" s="68">
        <v>39845</v>
      </c>
      <c r="B3" s="92" t="s">
        <v>114</v>
      </c>
      <c r="C3" s="3" t="s">
        <v>7</v>
      </c>
      <c r="D3" s="70" t="s">
        <v>771</v>
      </c>
      <c r="E3" s="71">
        <v>1000000</v>
      </c>
      <c r="F3" s="71"/>
      <c r="G3" s="71">
        <f>G2+E3-F3</f>
        <v>1000000</v>
      </c>
      <c r="H3" s="72"/>
      <c r="I3" s="72"/>
      <c r="J3" s="72"/>
      <c r="K3" s="72"/>
      <c r="L3" s="72"/>
      <c r="M3" s="72"/>
      <c r="N3" s="72"/>
      <c r="O3" s="72"/>
      <c r="P3" s="72"/>
      <c r="Q3" s="72"/>
      <c r="R3" s="72"/>
      <c r="S3" s="72"/>
      <c r="T3" s="72"/>
    </row>
    <row r="4" spans="1:20" ht="15">
      <c r="A4" s="68">
        <v>39845</v>
      </c>
      <c r="B4" s="92" t="s">
        <v>291</v>
      </c>
      <c r="C4" s="3" t="s">
        <v>8</v>
      </c>
      <c r="D4" s="70"/>
      <c r="E4" s="71"/>
      <c r="F4" s="71">
        <v>1000000</v>
      </c>
      <c r="G4" s="71">
        <f aca="true" t="shared" si="0" ref="G4:G67">G3+E4-F4</f>
        <v>0</v>
      </c>
      <c r="H4" s="72"/>
      <c r="I4" s="72"/>
      <c r="J4" s="72"/>
      <c r="K4" s="72"/>
      <c r="L4" s="72"/>
      <c r="M4" s="72"/>
      <c r="N4" s="72"/>
      <c r="O4" s="72"/>
      <c r="P4" s="72"/>
      <c r="Q4" s="72"/>
      <c r="R4" s="72"/>
      <c r="S4" s="72"/>
      <c r="T4" s="72"/>
    </row>
    <row r="5" spans="1:20" ht="15">
      <c r="A5" s="68">
        <v>39845</v>
      </c>
      <c r="B5" s="92" t="s">
        <v>277</v>
      </c>
      <c r="C5" s="3" t="s">
        <v>278</v>
      </c>
      <c r="D5" s="70"/>
      <c r="E5" s="71">
        <v>112500</v>
      </c>
      <c r="F5" s="71"/>
      <c r="G5" s="71">
        <f t="shared" si="0"/>
        <v>112500</v>
      </c>
      <c r="H5" s="72"/>
      <c r="I5" s="72"/>
      <c r="J5" s="72"/>
      <c r="K5" s="72"/>
      <c r="L5" s="72"/>
      <c r="M5" s="72"/>
      <c r="N5" s="72"/>
      <c r="O5" s="72"/>
      <c r="P5" s="72"/>
      <c r="Q5" s="72"/>
      <c r="R5" s="72"/>
      <c r="S5" s="72"/>
      <c r="T5" s="72"/>
    </row>
    <row r="6" spans="1:20" ht="15">
      <c r="A6" s="68">
        <v>39845</v>
      </c>
      <c r="B6" s="92" t="s">
        <v>114</v>
      </c>
      <c r="C6" s="3" t="s">
        <v>7</v>
      </c>
      <c r="D6" s="70"/>
      <c r="E6" s="71"/>
      <c r="F6" s="71">
        <v>112500</v>
      </c>
      <c r="G6" s="71">
        <f t="shared" si="0"/>
        <v>0</v>
      </c>
      <c r="H6" s="72"/>
      <c r="I6" s="72"/>
      <c r="J6" s="72"/>
      <c r="K6" s="72"/>
      <c r="L6" s="72"/>
      <c r="M6" s="72"/>
      <c r="N6" s="72"/>
      <c r="O6" s="72"/>
      <c r="P6" s="72"/>
      <c r="Q6" s="72"/>
      <c r="R6" s="72"/>
      <c r="S6" s="72"/>
      <c r="T6" s="72"/>
    </row>
    <row r="7" spans="1:20" ht="15">
      <c r="A7" s="68">
        <v>39845</v>
      </c>
      <c r="B7" s="92" t="s">
        <v>152</v>
      </c>
      <c r="C7" s="3" t="s">
        <v>10</v>
      </c>
      <c r="D7" s="70"/>
      <c r="E7" s="71">
        <v>200000</v>
      </c>
      <c r="F7" s="71"/>
      <c r="G7" s="71">
        <f t="shared" si="0"/>
        <v>200000</v>
      </c>
      <c r="H7" s="72"/>
      <c r="I7" s="72"/>
      <c r="J7" s="72"/>
      <c r="K7" s="72"/>
      <c r="L7" s="72"/>
      <c r="M7" s="72"/>
      <c r="N7" s="72"/>
      <c r="O7" s="72"/>
      <c r="P7" s="72"/>
      <c r="Q7" s="72"/>
      <c r="R7" s="72"/>
      <c r="S7" s="72"/>
      <c r="T7" s="72"/>
    </row>
    <row r="8" spans="1:20" ht="15">
      <c r="A8" s="68">
        <v>39845</v>
      </c>
      <c r="B8" s="92" t="s">
        <v>114</v>
      </c>
      <c r="C8" s="3" t="s">
        <v>7</v>
      </c>
      <c r="D8" s="70"/>
      <c r="E8" s="71"/>
      <c r="F8" s="71">
        <v>200000</v>
      </c>
      <c r="G8" s="71">
        <f t="shared" si="0"/>
        <v>0</v>
      </c>
      <c r="H8" s="72"/>
      <c r="I8" s="72"/>
      <c r="J8" s="72"/>
      <c r="K8" s="72"/>
      <c r="L8" s="72"/>
      <c r="M8" s="72"/>
      <c r="N8" s="72"/>
      <c r="O8" s="72"/>
      <c r="P8" s="72"/>
      <c r="Q8" s="72"/>
      <c r="R8" s="72"/>
      <c r="S8" s="72"/>
      <c r="T8" s="72"/>
    </row>
    <row r="9" spans="1:20" ht="15">
      <c r="A9" s="68">
        <v>39845</v>
      </c>
      <c r="B9" s="92" t="s">
        <v>155</v>
      </c>
      <c r="C9" s="3" t="s">
        <v>11</v>
      </c>
      <c r="D9" s="70"/>
      <c r="E9" s="71">
        <v>350000</v>
      </c>
      <c r="F9" s="71"/>
      <c r="G9" s="71">
        <f t="shared" si="0"/>
        <v>350000</v>
      </c>
      <c r="H9" s="72"/>
      <c r="I9" s="72"/>
      <c r="J9" s="72"/>
      <c r="K9" s="72"/>
      <c r="L9" s="72"/>
      <c r="M9" s="72"/>
      <c r="N9" s="72"/>
      <c r="O9" s="72"/>
      <c r="P9" s="72"/>
      <c r="Q9" s="72"/>
      <c r="R9" s="72"/>
      <c r="S9" s="72"/>
      <c r="T9" s="72"/>
    </row>
    <row r="10" spans="1:20" ht="15">
      <c r="A10" s="68">
        <v>39845</v>
      </c>
      <c r="B10" s="92" t="s">
        <v>114</v>
      </c>
      <c r="C10" s="3" t="s">
        <v>7</v>
      </c>
      <c r="D10" s="70"/>
      <c r="E10" s="71"/>
      <c r="F10" s="71">
        <v>350000</v>
      </c>
      <c r="G10" s="71">
        <f t="shared" si="0"/>
        <v>0</v>
      </c>
      <c r="H10" s="72"/>
      <c r="I10" s="72"/>
      <c r="J10" s="72"/>
      <c r="K10" s="72"/>
      <c r="L10" s="72"/>
      <c r="M10" s="72"/>
      <c r="N10" s="72"/>
      <c r="O10" s="72"/>
      <c r="P10" s="72"/>
      <c r="Q10" s="72"/>
      <c r="R10" s="72"/>
      <c r="S10" s="72"/>
      <c r="T10" s="72"/>
    </row>
    <row r="11" spans="1:20" ht="15">
      <c r="A11" s="68">
        <v>39845</v>
      </c>
      <c r="B11" s="92" t="s">
        <v>378</v>
      </c>
      <c r="C11" s="3" t="s">
        <v>12</v>
      </c>
      <c r="D11" s="70" t="s">
        <v>772</v>
      </c>
      <c r="E11" s="71">
        <v>337500</v>
      </c>
      <c r="F11" s="71"/>
      <c r="G11" s="71">
        <f t="shared" si="0"/>
        <v>337500</v>
      </c>
      <c r="H11" s="72"/>
      <c r="I11" s="72"/>
      <c r="J11" s="72"/>
      <c r="K11" s="72"/>
      <c r="L11" s="72"/>
      <c r="M11" s="72"/>
      <c r="N11" s="72"/>
      <c r="O11" s="72"/>
      <c r="P11" s="72"/>
      <c r="Q11" s="72"/>
      <c r="R11" s="72"/>
      <c r="S11" s="72"/>
      <c r="T11" s="72"/>
    </row>
    <row r="12" spans="1:20" ht="15">
      <c r="A12" s="68">
        <v>39845</v>
      </c>
      <c r="B12" s="92" t="s">
        <v>114</v>
      </c>
      <c r="C12" s="3" t="s">
        <v>7</v>
      </c>
      <c r="D12" s="70"/>
      <c r="E12" s="71"/>
      <c r="F12" s="71">
        <v>337500</v>
      </c>
      <c r="G12" s="71">
        <f t="shared" si="0"/>
        <v>0</v>
      </c>
      <c r="H12" s="72"/>
      <c r="I12" s="72"/>
      <c r="J12" s="72"/>
      <c r="K12" s="72"/>
      <c r="L12" s="72"/>
      <c r="M12" s="72"/>
      <c r="N12" s="72"/>
      <c r="O12" s="72"/>
      <c r="P12" s="72"/>
      <c r="Q12" s="72"/>
      <c r="R12" s="72"/>
      <c r="S12" s="72"/>
      <c r="T12" s="72"/>
    </row>
    <row r="13" spans="1:20" ht="15">
      <c r="A13" s="68">
        <v>39873</v>
      </c>
      <c r="B13" s="92" t="s">
        <v>121</v>
      </c>
      <c r="C13" s="3" t="s">
        <v>122</v>
      </c>
      <c r="D13" s="70" t="s">
        <v>774</v>
      </c>
      <c r="E13" s="71">
        <v>22000</v>
      </c>
      <c r="F13" s="71"/>
      <c r="G13" s="71">
        <f t="shared" si="0"/>
        <v>22000</v>
      </c>
      <c r="H13" s="72"/>
      <c r="I13" s="72"/>
      <c r="J13" s="72"/>
      <c r="K13" s="72"/>
      <c r="L13" s="72"/>
      <c r="M13" s="72"/>
      <c r="N13" s="72"/>
      <c r="O13" s="72"/>
      <c r="P13" s="72"/>
      <c r="Q13" s="72"/>
      <c r="R13" s="72"/>
      <c r="S13" s="72"/>
      <c r="T13" s="72"/>
    </row>
    <row r="14" spans="1:20" ht="15">
      <c r="A14" s="68">
        <v>39873</v>
      </c>
      <c r="B14" s="92" t="s">
        <v>243</v>
      </c>
      <c r="C14" s="3" t="s">
        <v>14</v>
      </c>
      <c r="D14" s="70"/>
      <c r="E14" s="71">
        <v>1600</v>
      </c>
      <c r="F14" s="71"/>
      <c r="G14" s="71">
        <f t="shared" si="0"/>
        <v>23600</v>
      </c>
      <c r="H14" s="72"/>
      <c r="I14" s="72"/>
      <c r="J14" s="72"/>
      <c r="K14" s="72"/>
      <c r="L14" s="72"/>
      <c r="M14" s="72"/>
      <c r="N14" s="72"/>
      <c r="O14" s="72"/>
      <c r="P14" s="72"/>
      <c r="Q14" s="72"/>
      <c r="R14" s="72"/>
      <c r="S14" s="72"/>
      <c r="T14" s="72"/>
    </row>
    <row r="15" spans="1:20" ht="15">
      <c r="A15" s="68">
        <v>39873</v>
      </c>
      <c r="B15" s="92" t="s">
        <v>702</v>
      </c>
      <c r="C15" s="3" t="s">
        <v>894</v>
      </c>
      <c r="D15" s="70"/>
      <c r="E15" s="71"/>
      <c r="F15" s="71">
        <v>23600</v>
      </c>
      <c r="G15" s="71">
        <f t="shared" si="0"/>
        <v>0</v>
      </c>
      <c r="H15" s="72"/>
      <c r="I15" s="72"/>
      <c r="J15" s="72"/>
      <c r="K15" s="72"/>
      <c r="L15" s="72"/>
      <c r="M15" s="72"/>
      <c r="N15" s="72"/>
      <c r="O15" s="72"/>
      <c r="P15" s="72"/>
      <c r="Q15" s="72"/>
      <c r="R15" s="72"/>
      <c r="S15" s="72"/>
      <c r="T15" s="72"/>
    </row>
    <row r="16" spans="1:20" ht="15">
      <c r="A16" s="68">
        <v>39873</v>
      </c>
      <c r="B16" s="92" t="s">
        <v>702</v>
      </c>
      <c r="C16" s="3" t="s">
        <v>894</v>
      </c>
      <c r="D16" s="70" t="s">
        <v>773</v>
      </c>
      <c r="E16" s="71">
        <v>23600</v>
      </c>
      <c r="F16" s="71"/>
      <c r="G16" s="71">
        <f t="shared" si="0"/>
        <v>23600</v>
      </c>
      <c r="H16" s="72"/>
      <c r="I16" s="72"/>
      <c r="J16" s="72"/>
      <c r="K16" s="72"/>
      <c r="L16" s="72"/>
      <c r="M16" s="72"/>
      <c r="N16" s="72"/>
      <c r="O16" s="72"/>
      <c r="P16" s="72"/>
      <c r="Q16" s="72"/>
      <c r="R16" s="72"/>
      <c r="S16" s="72"/>
      <c r="T16" s="72"/>
    </row>
    <row r="17" spans="1:20" ht="15">
      <c r="A17" s="68">
        <v>39873</v>
      </c>
      <c r="B17" s="92" t="s">
        <v>710</v>
      </c>
      <c r="C17" s="3" t="s">
        <v>16</v>
      </c>
      <c r="D17" s="70"/>
      <c r="E17" s="71"/>
      <c r="F17" s="71">
        <v>1600</v>
      </c>
      <c r="G17" s="71">
        <f t="shared" si="0"/>
        <v>22000</v>
      </c>
      <c r="H17" s="72"/>
      <c r="I17" s="72"/>
      <c r="J17" s="72"/>
      <c r="K17" s="72"/>
      <c r="L17" s="72"/>
      <c r="M17" s="72"/>
      <c r="N17" s="72"/>
      <c r="O17" s="72"/>
      <c r="P17" s="72"/>
      <c r="Q17" s="72"/>
      <c r="R17" s="72"/>
      <c r="S17" s="72"/>
      <c r="T17" s="72"/>
    </row>
    <row r="18" spans="1:20" ht="15">
      <c r="A18" s="68">
        <v>39873</v>
      </c>
      <c r="B18" s="92" t="s">
        <v>378</v>
      </c>
      <c r="C18" s="3" t="s">
        <v>12</v>
      </c>
      <c r="D18" s="70"/>
      <c r="E18" s="71"/>
      <c r="F18" s="71">
        <v>22000</v>
      </c>
      <c r="G18" s="71">
        <f t="shared" si="0"/>
        <v>0</v>
      </c>
      <c r="H18" s="72"/>
      <c r="I18" s="72"/>
      <c r="J18" s="72"/>
      <c r="K18" s="72"/>
      <c r="L18" s="72"/>
      <c r="M18" s="72"/>
      <c r="N18" s="72"/>
      <c r="O18" s="72"/>
      <c r="P18" s="72"/>
      <c r="Q18" s="72"/>
      <c r="R18" s="72"/>
      <c r="S18" s="72"/>
      <c r="T18" s="72"/>
    </row>
    <row r="19" spans="1:20" ht="15">
      <c r="A19" s="68">
        <v>39882</v>
      </c>
      <c r="B19" s="92" t="s">
        <v>121</v>
      </c>
      <c r="C19" s="3" t="s">
        <v>122</v>
      </c>
      <c r="D19" s="70" t="s">
        <v>775</v>
      </c>
      <c r="E19" s="71">
        <v>15600</v>
      </c>
      <c r="F19" s="71"/>
      <c r="G19" s="71">
        <f t="shared" si="0"/>
        <v>15600</v>
      </c>
      <c r="H19" s="72"/>
      <c r="I19" s="72"/>
      <c r="J19" s="72"/>
      <c r="K19" s="72"/>
      <c r="L19" s="72"/>
      <c r="M19" s="72"/>
      <c r="N19" s="72"/>
      <c r="O19" s="72"/>
      <c r="P19" s="72"/>
      <c r="Q19" s="72"/>
      <c r="R19" s="72"/>
      <c r="S19" s="72"/>
      <c r="T19" s="72"/>
    </row>
    <row r="20" spans="1:20" ht="15">
      <c r="A20" s="68">
        <v>39882</v>
      </c>
      <c r="B20" s="92" t="s">
        <v>243</v>
      </c>
      <c r="C20" s="3" t="s">
        <v>14</v>
      </c>
      <c r="D20" s="70"/>
      <c r="E20" s="71">
        <v>3120</v>
      </c>
      <c r="F20" s="71"/>
      <c r="G20" s="71">
        <f t="shared" si="0"/>
        <v>18720</v>
      </c>
      <c r="H20" s="72"/>
      <c r="I20" s="72"/>
      <c r="J20" s="72"/>
      <c r="K20" s="72"/>
      <c r="L20" s="72"/>
      <c r="M20" s="72"/>
      <c r="N20" s="72"/>
      <c r="O20" s="72"/>
      <c r="P20" s="72"/>
      <c r="Q20" s="72"/>
      <c r="R20" s="72"/>
      <c r="S20" s="72"/>
      <c r="T20" s="72"/>
    </row>
    <row r="21" spans="1:20" ht="15">
      <c r="A21" s="68">
        <v>39882</v>
      </c>
      <c r="B21" s="92" t="s">
        <v>702</v>
      </c>
      <c r="C21" s="3" t="s">
        <v>894</v>
      </c>
      <c r="D21" s="70"/>
      <c r="E21" s="71"/>
      <c r="F21" s="71">
        <v>18720</v>
      </c>
      <c r="G21" s="71">
        <f t="shared" si="0"/>
        <v>0</v>
      </c>
      <c r="H21" s="72"/>
      <c r="I21" s="72"/>
      <c r="J21" s="72"/>
      <c r="K21" s="72"/>
      <c r="L21" s="72"/>
      <c r="M21" s="72"/>
      <c r="N21" s="72"/>
      <c r="O21" s="72"/>
      <c r="P21" s="72"/>
      <c r="Q21" s="72"/>
      <c r="R21" s="72"/>
      <c r="S21" s="72"/>
      <c r="T21" s="72"/>
    </row>
    <row r="22" spans="1:20" ht="15">
      <c r="A22" s="68">
        <v>39882</v>
      </c>
      <c r="B22" s="92" t="s">
        <v>702</v>
      </c>
      <c r="C22" s="3" t="s">
        <v>894</v>
      </c>
      <c r="D22" s="70" t="s">
        <v>773</v>
      </c>
      <c r="E22" s="71">
        <v>18720</v>
      </c>
      <c r="F22" s="71"/>
      <c r="G22" s="71">
        <f t="shared" si="0"/>
        <v>18720</v>
      </c>
      <c r="H22" s="72"/>
      <c r="I22" s="72"/>
      <c r="J22" s="72"/>
      <c r="K22" s="72"/>
      <c r="L22" s="72"/>
      <c r="M22" s="72"/>
      <c r="N22" s="72"/>
      <c r="O22" s="72"/>
      <c r="P22" s="72"/>
      <c r="Q22" s="72"/>
      <c r="R22" s="72"/>
      <c r="S22" s="72"/>
      <c r="T22" s="72"/>
    </row>
    <row r="23" spans="1:20" ht="15">
      <c r="A23" s="68">
        <v>39882</v>
      </c>
      <c r="B23" s="92" t="s">
        <v>710</v>
      </c>
      <c r="C23" s="3" t="s">
        <v>16</v>
      </c>
      <c r="D23" s="70"/>
      <c r="E23" s="71"/>
      <c r="F23" s="71">
        <v>3000</v>
      </c>
      <c r="G23" s="71">
        <f t="shared" si="0"/>
        <v>15720</v>
      </c>
      <c r="H23" s="72"/>
      <c r="I23" s="72"/>
      <c r="J23" s="72"/>
      <c r="K23" s="72"/>
      <c r="L23" s="72"/>
      <c r="M23" s="72"/>
      <c r="N23" s="72"/>
      <c r="O23" s="72"/>
      <c r="P23" s="72"/>
      <c r="Q23" s="72"/>
      <c r="R23" s="72"/>
      <c r="S23" s="72"/>
      <c r="T23" s="72"/>
    </row>
    <row r="24" spans="1:20" ht="15">
      <c r="A24" s="68">
        <v>39882</v>
      </c>
      <c r="B24" s="92" t="s">
        <v>378</v>
      </c>
      <c r="C24" s="3" t="s">
        <v>12</v>
      </c>
      <c r="D24" s="70"/>
      <c r="E24" s="71"/>
      <c r="F24" s="71">
        <v>15720</v>
      </c>
      <c r="G24" s="71">
        <f t="shared" si="0"/>
        <v>0</v>
      </c>
      <c r="H24" s="72"/>
      <c r="I24" s="72"/>
      <c r="J24" s="72"/>
      <c r="K24" s="72"/>
      <c r="L24" s="72"/>
      <c r="M24" s="72"/>
      <c r="N24" s="72"/>
      <c r="O24" s="72"/>
      <c r="P24" s="72"/>
      <c r="Q24" s="72"/>
      <c r="R24" s="72"/>
      <c r="S24" s="72"/>
      <c r="T24" s="72"/>
    </row>
    <row r="25" spans="1:20" ht="15">
      <c r="A25" s="68">
        <v>39887</v>
      </c>
      <c r="B25" s="92" t="s">
        <v>514</v>
      </c>
      <c r="C25" s="3" t="s">
        <v>515</v>
      </c>
      <c r="D25" s="70" t="s">
        <v>776</v>
      </c>
      <c r="E25" s="71">
        <v>4160</v>
      </c>
      <c r="F25" s="71"/>
      <c r="G25" s="71">
        <f t="shared" si="0"/>
        <v>4160</v>
      </c>
      <c r="H25" s="72"/>
      <c r="I25" s="72"/>
      <c r="J25" s="72"/>
      <c r="K25" s="72"/>
      <c r="L25" s="72"/>
      <c r="M25" s="72"/>
      <c r="N25" s="72"/>
      <c r="O25" s="72"/>
      <c r="P25" s="72"/>
      <c r="Q25" s="72"/>
      <c r="R25" s="72"/>
      <c r="S25" s="72"/>
      <c r="T25" s="72"/>
    </row>
    <row r="26" spans="1:20" ht="15">
      <c r="A26" s="68">
        <v>39887</v>
      </c>
      <c r="B26" s="92" t="s">
        <v>243</v>
      </c>
      <c r="C26" s="3" t="s">
        <v>14</v>
      </c>
      <c r="D26" s="70"/>
      <c r="E26" s="71">
        <v>832</v>
      </c>
      <c r="F26" s="71"/>
      <c r="G26" s="71">
        <f t="shared" si="0"/>
        <v>4992</v>
      </c>
      <c r="H26" s="72"/>
      <c r="I26" s="72"/>
      <c r="J26" s="72"/>
      <c r="K26" s="72"/>
      <c r="L26" s="72"/>
      <c r="M26" s="72"/>
      <c r="N26" s="72"/>
      <c r="O26" s="72"/>
      <c r="P26" s="72"/>
      <c r="Q26" s="72"/>
      <c r="R26" s="72"/>
      <c r="S26" s="72"/>
      <c r="T26" s="72"/>
    </row>
    <row r="27" spans="1:20" ht="15">
      <c r="A27" s="68">
        <v>39887</v>
      </c>
      <c r="B27" s="92" t="s">
        <v>702</v>
      </c>
      <c r="C27" s="3" t="s">
        <v>894</v>
      </c>
      <c r="D27" s="70"/>
      <c r="E27" s="71"/>
      <c r="F27" s="71">
        <v>4992</v>
      </c>
      <c r="G27" s="71">
        <f t="shared" si="0"/>
        <v>0</v>
      </c>
      <c r="H27" s="72"/>
      <c r="I27" s="72"/>
      <c r="J27" s="72"/>
      <c r="K27" s="72"/>
      <c r="L27" s="72"/>
      <c r="M27" s="72"/>
      <c r="N27" s="72"/>
      <c r="O27" s="72"/>
      <c r="P27" s="72"/>
      <c r="Q27" s="72"/>
      <c r="R27" s="72"/>
      <c r="S27" s="72"/>
      <c r="T27" s="72"/>
    </row>
    <row r="28" spans="1:20" ht="15">
      <c r="A28" s="68">
        <v>39887</v>
      </c>
      <c r="B28" s="92" t="s">
        <v>702</v>
      </c>
      <c r="C28" s="3" t="s">
        <v>894</v>
      </c>
      <c r="D28" s="70" t="s">
        <v>773</v>
      </c>
      <c r="E28" s="71">
        <v>4992</v>
      </c>
      <c r="F28" s="71"/>
      <c r="G28" s="71">
        <f t="shared" si="0"/>
        <v>4992</v>
      </c>
      <c r="H28" s="72"/>
      <c r="I28" s="72"/>
      <c r="J28" s="72"/>
      <c r="K28" s="72"/>
      <c r="L28" s="72"/>
      <c r="M28" s="72"/>
      <c r="N28" s="72"/>
      <c r="O28" s="72"/>
      <c r="P28" s="72"/>
      <c r="Q28" s="72"/>
      <c r="R28" s="72"/>
      <c r="S28" s="72"/>
      <c r="T28" s="72"/>
    </row>
    <row r="29" spans="1:20" ht="15">
      <c r="A29" s="68">
        <v>39887</v>
      </c>
      <c r="B29" s="92" t="s">
        <v>710</v>
      </c>
      <c r="C29" s="3" t="s">
        <v>16</v>
      </c>
      <c r="D29" s="70"/>
      <c r="E29" s="71"/>
      <c r="F29" s="71">
        <v>800</v>
      </c>
      <c r="G29" s="71">
        <f t="shared" si="0"/>
        <v>4192</v>
      </c>
      <c r="H29" s="72"/>
      <c r="I29" s="72"/>
      <c r="J29" s="72"/>
      <c r="K29" s="72"/>
      <c r="L29" s="72"/>
      <c r="M29" s="72"/>
      <c r="N29" s="72"/>
      <c r="O29" s="72"/>
      <c r="P29" s="72"/>
      <c r="Q29" s="72"/>
      <c r="R29" s="72"/>
      <c r="S29" s="72"/>
      <c r="T29" s="72"/>
    </row>
    <row r="30" spans="1:20" ht="15">
      <c r="A30" s="68">
        <v>39887</v>
      </c>
      <c r="B30" s="92" t="s">
        <v>378</v>
      </c>
      <c r="C30" s="3" t="s">
        <v>12</v>
      </c>
      <c r="D30" s="70"/>
      <c r="E30" s="71"/>
      <c r="F30" s="71">
        <v>4192</v>
      </c>
      <c r="G30" s="71">
        <f t="shared" si="0"/>
        <v>0</v>
      </c>
      <c r="H30" s="72"/>
      <c r="I30" s="72"/>
      <c r="J30" s="72"/>
      <c r="K30" s="72"/>
      <c r="L30" s="72"/>
      <c r="M30" s="72"/>
      <c r="N30" s="72"/>
      <c r="O30" s="72"/>
      <c r="P30" s="72"/>
      <c r="Q30" s="72"/>
      <c r="R30" s="72"/>
      <c r="S30" s="72"/>
      <c r="T30" s="72"/>
    </row>
    <row r="31" spans="1:20" ht="15">
      <c r="A31" s="68">
        <v>39904</v>
      </c>
      <c r="B31" s="92" t="s">
        <v>260</v>
      </c>
      <c r="C31" s="3" t="s">
        <v>18</v>
      </c>
      <c r="D31" s="70" t="s">
        <v>777</v>
      </c>
      <c r="E31" s="71">
        <v>196000</v>
      </c>
      <c r="F31" s="71"/>
      <c r="G31" s="71">
        <f t="shared" si="0"/>
        <v>196000</v>
      </c>
      <c r="H31" s="72"/>
      <c r="I31" s="72"/>
      <c r="J31" s="72"/>
      <c r="K31" s="72"/>
      <c r="L31" s="72"/>
      <c r="M31" s="72"/>
      <c r="N31" s="72"/>
      <c r="O31" s="72"/>
      <c r="P31" s="72"/>
      <c r="Q31" s="72"/>
      <c r="R31" s="72"/>
      <c r="S31" s="72"/>
      <c r="T31" s="72"/>
    </row>
    <row r="32" spans="1:20" ht="15">
      <c r="A32" s="68">
        <v>39904</v>
      </c>
      <c r="B32" s="92" t="s">
        <v>289</v>
      </c>
      <c r="C32" s="3" t="s">
        <v>19</v>
      </c>
      <c r="D32" s="70"/>
      <c r="E32" s="71">
        <v>4000</v>
      </c>
      <c r="F32" s="71"/>
      <c r="G32" s="71">
        <f t="shared" si="0"/>
        <v>200000</v>
      </c>
      <c r="H32" s="72"/>
      <c r="I32" s="72"/>
      <c r="J32" s="72"/>
      <c r="K32" s="72"/>
      <c r="L32" s="72"/>
      <c r="M32" s="72"/>
      <c r="N32" s="72"/>
      <c r="O32" s="72"/>
      <c r="P32" s="72"/>
      <c r="Q32" s="72"/>
      <c r="R32" s="72"/>
      <c r="S32" s="72"/>
      <c r="T32" s="72"/>
    </row>
    <row r="33" spans="1:20" ht="15">
      <c r="A33" s="68">
        <v>39904</v>
      </c>
      <c r="B33" s="92" t="s">
        <v>685</v>
      </c>
      <c r="C33" s="3" t="s">
        <v>20</v>
      </c>
      <c r="D33" s="70"/>
      <c r="E33" s="71"/>
      <c r="F33" s="71">
        <v>200000</v>
      </c>
      <c r="G33" s="71">
        <f t="shared" si="0"/>
        <v>0</v>
      </c>
      <c r="H33" s="72"/>
      <c r="I33" s="72"/>
      <c r="J33" s="72"/>
      <c r="K33" s="72"/>
      <c r="L33" s="72"/>
      <c r="M33" s="72"/>
      <c r="N33" s="72"/>
      <c r="O33" s="72"/>
      <c r="P33" s="72"/>
      <c r="Q33" s="72"/>
      <c r="R33" s="72"/>
      <c r="S33" s="72"/>
      <c r="T33" s="72"/>
    </row>
    <row r="34" spans="1:20" ht="15">
      <c r="A34" s="68">
        <v>39930</v>
      </c>
      <c r="B34" s="92" t="s">
        <v>378</v>
      </c>
      <c r="C34" s="3" t="s">
        <v>12</v>
      </c>
      <c r="D34" s="70" t="s">
        <v>777</v>
      </c>
      <c r="E34" s="71">
        <v>196745.9</v>
      </c>
      <c r="F34" s="71"/>
      <c r="G34" s="71">
        <f t="shared" si="0"/>
        <v>196745.9</v>
      </c>
      <c r="H34" s="72"/>
      <c r="I34" s="72"/>
      <c r="J34" s="72"/>
      <c r="K34" s="72"/>
      <c r="L34" s="72"/>
      <c r="M34" s="72"/>
      <c r="N34" s="72"/>
      <c r="O34" s="72"/>
      <c r="P34" s="72"/>
      <c r="Q34" s="72"/>
      <c r="R34" s="72"/>
      <c r="S34" s="72"/>
      <c r="T34" s="72"/>
    </row>
    <row r="35" spans="1:20" ht="15">
      <c r="A35" s="68">
        <v>39930</v>
      </c>
      <c r="B35" s="92" t="s">
        <v>636</v>
      </c>
      <c r="C35" s="3" t="s">
        <v>21</v>
      </c>
      <c r="D35" s="70"/>
      <c r="E35" s="71"/>
      <c r="F35" s="71">
        <v>852.46</v>
      </c>
      <c r="G35" s="71">
        <f t="shared" si="0"/>
        <v>195893.44</v>
      </c>
      <c r="H35" s="72"/>
      <c r="I35" s="72"/>
      <c r="J35" s="72"/>
      <c r="K35" s="72"/>
      <c r="L35" s="72"/>
      <c r="M35" s="72"/>
      <c r="N35" s="72"/>
      <c r="O35" s="72"/>
      <c r="P35" s="72"/>
      <c r="Q35" s="72"/>
      <c r="R35" s="72"/>
      <c r="S35" s="72"/>
      <c r="T35" s="72"/>
    </row>
    <row r="36" spans="1:20" ht="15">
      <c r="A36" s="68">
        <v>39930</v>
      </c>
      <c r="B36" s="92" t="s">
        <v>710</v>
      </c>
      <c r="C36" s="3" t="s">
        <v>16</v>
      </c>
      <c r="D36" s="70"/>
      <c r="E36" s="71">
        <v>106.56</v>
      </c>
      <c r="F36" s="71"/>
      <c r="G36" s="71">
        <f t="shared" si="0"/>
        <v>196000</v>
      </c>
      <c r="H36" s="72"/>
      <c r="I36" s="72"/>
      <c r="J36" s="72"/>
      <c r="K36" s="72"/>
      <c r="L36" s="72"/>
      <c r="M36" s="72"/>
      <c r="N36" s="72"/>
      <c r="O36" s="72"/>
      <c r="P36" s="72"/>
      <c r="Q36" s="72"/>
      <c r="R36" s="72"/>
      <c r="S36" s="72"/>
      <c r="T36" s="72"/>
    </row>
    <row r="37" spans="1:20" ht="15">
      <c r="A37" s="68">
        <v>39930</v>
      </c>
      <c r="B37" s="92" t="s">
        <v>260</v>
      </c>
      <c r="C37" s="3" t="s">
        <v>18</v>
      </c>
      <c r="D37" s="70"/>
      <c r="E37" s="71"/>
      <c r="F37" s="71">
        <v>196000</v>
      </c>
      <c r="G37" s="71">
        <f t="shared" si="0"/>
        <v>0</v>
      </c>
      <c r="H37" s="72"/>
      <c r="I37" s="72"/>
      <c r="J37" s="72"/>
      <c r="K37" s="72"/>
      <c r="L37" s="72"/>
      <c r="M37" s="72"/>
      <c r="N37" s="72"/>
      <c r="O37" s="72"/>
      <c r="P37" s="72"/>
      <c r="Q37" s="72"/>
      <c r="R37" s="72"/>
      <c r="S37" s="72"/>
      <c r="T37" s="72"/>
    </row>
    <row r="38" spans="1:20" ht="15">
      <c r="A38" s="68">
        <v>40087</v>
      </c>
      <c r="B38" s="92" t="s">
        <v>636</v>
      </c>
      <c r="C38" s="3" t="s">
        <v>21</v>
      </c>
      <c r="D38" s="70" t="s">
        <v>778</v>
      </c>
      <c r="E38" s="71">
        <v>6000</v>
      </c>
      <c r="F38" s="71"/>
      <c r="G38" s="71">
        <f t="shared" si="0"/>
        <v>6000</v>
      </c>
      <c r="H38" s="72"/>
      <c r="I38" s="72"/>
      <c r="J38" s="72"/>
      <c r="K38" s="72"/>
      <c r="L38" s="72"/>
      <c r="M38" s="72"/>
      <c r="N38" s="72"/>
      <c r="O38" s="72"/>
      <c r="P38" s="72"/>
      <c r="Q38" s="72"/>
      <c r="R38" s="72"/>
      <c r="S38" s="72"/>
      <c r="T38" s="72"/>
    </row>
    <row r="39" spans="1:20" ht="15">
      <c r="A39" s="68">
        <v>40087</v>
      </c>
      <c r="B39" s="92" t="s">
        <v>710</v>
      </c>
      <c r="C39" s="3" t="s">
        <v>16</v>
      </c>
      <c r="D39" s="70"/>
      <c r="E39" s="71"/>
      <c r="F39" s="71">
        <v>750</v>
      </c>
      <c r="G39" s="71">
        <f t="shared" si="0"/>
        <v>5250</v>
      </c>
      <c r="H39" s="72"/>
      <c r="I39" s="72"/>
      <c r="J39" s="72"/>
      <c r="K39" s="72"/>
      <c r="L39" s="72"/>
      <c r="M39" s="72"/>
      <c r="N39" s="72"/>
      <c r="O39" s="72"/>
      <c r="P39" s="72"/>
      <c r="Q39" s="72"/>
      <c r="R39" s="72"/>
      <c r="S39" s="72"/>
      <c r="T39" s="72"/>
    </row>
    <row r="40" spans="1:20" ht="15">
      <c r="A40" s="68">
        <v>40087</v>
      </c>
      <c r="B40" s="92" t="s">
        <v>810</v>
      </c>
      <c r="C40" s="3" t="s">
        <v>22</v>
      </c>
      <c r="D40" s="70"/>
      <c r="E40" s="71"/>
      <c r="F40" s="71">
        <v>5250</v>
      </c>
      <c r="G40" s="71">
        <f t="shared" si="0"/>
        <v>0</v>
      </c>
      <c r="H40" s="72"/>
      <c r="I40" s="72"/>
      <c r="J40" s="72"/>
      <c r="K40" s="72"/>
      <c r="L40" s="72"/>
      <c r="M40" s="72"/>
      <c r="N40" s="72"/>
      <c r="O40" s="72"/>
      <c r="P40" s="72"/>
      <c r="Q40" s="72"/>
      <c r="R40" s="72"/>
      <c r="S40" s="72"/>
      <c r="T40" s="72"/>
    </row>
    <row r="41" spans="1:20" ht="15">
      <c r="A41" s="68">
        <v>40087</v>
      </c>
      <c r="B41" s="92" t="s">
        <v>810</v>
      </c>
      <c r="C41" s="3" t="s">
        <v>22</v>
      </c>
      <c r="D41" s="70"/>
      <c r="E41" s="71">
        <v>5250</v>
      </c>
      <c r="F41" s="71"/>
      <c r="G41" s="71">
        <f t="shared" si="0"/>
        <v>5250</v>
      </c>
      <c r="H41" s="72"/>
      <c r="I41" s="72"/>
      <c r="J41" s="72"/>
      <c r="K41" s="72"/>
      <c r="L41" s="72"/>
      <c r="M41" s="72"/>
      <c r="N41" s="72"/>
      <c r="O41" s="72"/>
      <c r="P41" s="72"/>
      <c r="Q41" s="72"/>
      <c r="R41" s="72"/>
      <c r="S41" s="72"/>
      <c r="T41" s="72"/>
    </row>
    <row r="42" spans="1:20" ht="15">
      <c r="A42" s="68">
        <v>40087</v>
      </c>
      <c r="B42" s="92" t="s">
        <v>378</v>
      </c>
      <c r="C42" s="3" t="s">
        <v>12</v>
      </c>
      <c r="D42" s="70"/>
      <c r="E42" s="71"/>
      <c r="F42" s="71">
        <v>5250</v>
      </c>
      <c r="G42" s="71">
        <f t="shared" si="0"/>
        <v>0</v>
      </c>
      <c r="H42" s="72"/>
      <c r="I42" s="72"/>
      <c r="J42" s="72"/>
      <c r="K42" s="72"/>
      <c r="L42" s="72"/>
      <c r="M42" s="72"/>
      <c r="N42" s="72"/>
      <c r="O42" s="72"/>
      <c r="P42" s="72"/>
      <c r="Q42" s="72"/>
      <c r="R42" s="72"/>
      <c r="S42" s="72"/>
      <c r="T42" s="72"/>
    </row>
    <row r="43" spans="1:20" ht="15">
      <c r="A43" s="68">
        <v>40147</v>
      </c>
      <c r="B43" s="92" t="s">
        <v>246</v>
      </c>
      <c r="C43" s="3" t="s">
        <v>801</v>
      </c>
      <c r="D43" s="70" t="s">
        <v>779</v>
      </c>
      <c r="E43" s="71">
        <v>40000</v>
      </c>
      <c r="F43" s="71"/>
      <c r="G43" s="71">
        <f t="shared" si="0"/>
        <v>40000</v>
      </c>
      <c r="H43" s="72"/>
      <c r="I43" s="72"/>
      <c r="J43" s="72"/>
      <c r="K43" s="72"/>
      <c r="L43" s="72"/>
      <c r="M43" s="72"/>
      <c r="N43" s="72"/>
      <c r="O43" s="72"/>
      <c r="P43" s="72"/>
      <c r="Q43" s="72"/>
      <c r="R43" s="72"/>
      <c r="S43" s="72"/>
      <c r="T43" s="72"/>
    </row>
    <row r="44" spans="1:20" ht="15">
      <c r="A44" s="68">
        <v>40147</v>
      </c>
      <c r="B44" s="92" t="s">
        <v>247</v>
      </c>
      <c r="C44" s="3" t="s">
        <v>802</v>
      </c>
      <c r="D44" s="70"/>
      <c r="E44" s="71">
        <v>16000</v>
      </c>
      <c r="F44" s="71"/>
      <c r="G44" s="71">
        <f t="shared" si="0"/>
        <v>56000</v>
      </c>
      <c r="H44" s="72"/>
      <c r="I44" s="72"/>
      <c r="J44" s="72"/>
      <c r="K44" s="72"/>
      <c r="L44" s="72"/>
      <c r="M44" s="72"/>
      <c r="N44" s="72"/>
      <c r="O44" s="72"/>
      <c r="P44" s="72"/>
      <c r="Q44" s="72"/>
      <c r="R44" s="72"/>
      <c r="S44" s="72"/>
      <c r="T44" s="72"/>
    </row>
    <row r="45" spans="1:20" ht="15">
      <c r="A45" s="68">
        <v>40147</v>
      </c>
      <c r="B45" s="92" t="s">
        <v>378</v>
      </c>
      <c r="C45" s="3" t="s">
        <v>12</v>
      </c>
      <c r="D45" s="70"/>
      <c r="E45" s="71"/>
      <c r="F45" s="71">
        <v>56000</v>
      </c>
      <c r="G45" s="71">
        <f t="shared" si="0"/>
        <v>0</v>
      </c>
      <c r="H45" s="72"/>
      <c r="I45" s="72"/>
      <c r="J45" s="72"/>
      <c r="K45" s="72"/>
      <c r="L45" s="72"/>
      <c r="M45" s="72"/>
      <c r="N45" s="72"/>
      <c r="O45" s="72"/>
      <c r="P45" s="72"/>
      <c r="Q45" s="72"/>
      <c r="R45" s="72"/>
      <c r="S45" s="72"/>
      <c r="T45" s="72"/>
    </row>
    <row r="46" spans="1:20" ht="15">
      <c r="A46" s="68">
        <v>40178</v>
      </c>
      <c r="B46" s="92" t="s">
        <v>378</v>
      </c>
      <c r="C46" s="3" t="s">
        <v>12</v>
      </c>
      <c r="D46" s="70" t="s">
        <v>780</v>
      </c>
      <c r="E46" s="71">
        <v>73</v>
      </c>
      <c r="F46" s="71"/>
      <c r="G46" s="71">
        <f t="shared" si="0"/>
        <v>73</v>
      </c>
      <c r="H46" s="72"/>
      <c r="I46" s="72"/>
      <c r="J46" s="72"/>
      <c r="K46" s="72"/>
      <c r="L46" s="72"/>
      <c r="M46" s="72"/>
      <c r="N46" s="72"/>
      <c r="O46" s="72"/>
      <c r="P46" s="72"/>
      <c r="Q46" s="72"/>
      <c r="R46" s="72"/>
      <c r="S46" s="72"/>
      <c r="T46" s="72"/>
    </row>
    <row r="47" spans="1:20" ht="15">
      <c r="A47" s="68">
        <v>40178</v>
      </c>
      <c r="B47" s="92" t="s">
        <v>249</v>
      </c>
      <c r="C47" s="3" t="s">
        <v>24</v>
      </c>
      <c r="D47" s="70"/>
      <c r="E47" s="71">
        <v>27</v>
      </c>
      <c r="F47" s="71"/>
      <c r="G47" s="71">
        <f t="shared" si="0"/>
        <v>100</v>
      </c>
      <c r="H47" s="72"/>
      <c r="I47" s="72"/>
      <c r="J47" s="72"/>
      <c r="K47" s="72"/>
      <c r="L47" s="72"/>
      <c r="M47" s="72"/>
      <c r="N47" s="72"/>
      <c r="O47" s="72"/>
      <c r="P47" s="72"/>
      <c r="Q47" s="72"/>
      <c r="R47" s="72"/>
      <c r="S47" s="72"/>
      <c r="T47" s="72"/>
    </row>
    <row r="48" spans="1:20" ht="15">
      <c r="A48" s="68">
        <v>40178</v>
      </c>
      <c r="B48" s="92" t="s">
        <v>621</v>
      </c>
      <c r="C48" s="3" t="s">
        <v>622</v>
      </c>
      <c r="D48" s="70"/>
      <c r="E48" s="71"/>
      <c r="F48" s="71">
        <v>100</v>
      </c>
      <c r="G48" s="71">
        <f t="shared" si="0"/>
        <v>0</v>
      </c>
      <c r="H48" s="72"/>
      <c r="I48" s="72"/>
      <c r="J48" s="72"/>
      <c r="K48" s="72"/>
      <c r="L48" s="72"/>
      <c r="M48" s="72"/>
      <c r="N48" s="72"/>
      <c r="O48" s="72"/>
      <c r="P48" s="72"/>
      <c r="Q48" s="72"/>
      <c r="R48" s="72"/>
      <c r="S48" s="72"/>
      <c r="T48" s="72"/>
    </row>
    <row r="49" spans="1:20" ht="15">
      <c r="A49" s="68">
        <v>40178</v>
      </c>
      <c r="B49" s="92" t="s">
        <v>822</v>
      </c>
      <c r="C49" s="91" t="s">
        <v>23</v>
      </c>
      <c r="D49" s="70" t="s">
        <v>781</v>
      </c>
      <c r="E49" s="71">
        <v>52000</v>
      </c>
      <c r="F49" s="71"/>
      <c r="G49" s="71">
        <f t="shared" si="0"/>
        <v>52000</v>
      </c>
      <c r="H49" s="72"/>
      <c r="I49" s="72"/>
      <c r="J49" s="72"/>
      <c r="K49" s="72"/>
      <c r="L49" s="72"/>
      <c r="M49" s="72"/>
      <c r="N49" s="72"/>
      <c r="O49" s="72"/>
      <c r="P49" s="72"/>
      <c r="Q49" s="72"/>
      <c r="R49" s="72"/>
      <c r="S49" s="72"/>
      <c r="T49" s="72"/>
    </row>
    <row r="50" spans="1:20" ht="15">
      <c r="A50" s="68">
        <v>40178</v>
      </c>
      <c r="B50" s="92" t="s">
        <v>249</v>
      </c>
      <c r="C50" s="3" t="s">
        <v>24</v>
      </c>
      <c r="D50" s="70"/>
      <c r="E50" s="71"/>
      <c r="F50" s="71">
        <v>27</v>
      </c>
      <c r="G50" s="71">
        <f t="shared" si="0"/>
        <v>51973</v>
      </c>
      <c r="H50" s="72"/>
      <c r="I50" s="72"/>
      <c r="J50" s="72"/>
      <c r="K50" s="72"/>
      <c r="L50" s="72"/>
      <c r="M50" s="72"/>
      <c r="N50" s="72"/>
      <c r="O50" s="72"/>
      <c r="P50" s="72"/>
      <c r="Q50" s="72"/>
      <c r="R50" s="72"/>
      <c r="S50" s="72"/>
      <c r="T50" s="72"/>
    </row>
    <row r="51" spans="1:20" ht="15">
      <c r="A51" s="68">
        <v>40178</v>
      </c>
      <c r="B51" s="92" t="s">
        <v>246</v>
      </c>
      <c r="C51" s="3" t="s">
        <v>801</v>
      </c>
      <c r="D51" s="70"/>
      <c r="E51" s="71"/>
      <c r="F51" s="71">
        <v>40000</v>
      </c>
      <c r="G51" s="71">
        <f t="shared" si="0"/>
        <v>11973</v>
      </c>
      <c r="H51" s="72"/>
      <c r="I51" s="72"/>
      <c r="J51" s="72"/>
      <c r="K51" s="72"/>
      <c r="L51" s="72"/>
      <c r="M51" s="72"/>
      <c r="N51" s="72"/>
      <c r="O51" s="72"/>
      <c r="P51" s="72"/>
      <c r="Q51" s="72"/>
      <c r="R51" s="72"/>
      <c r="S51" s="72"/>
      <c r="T51" s="72"/>
    </row>
    <row r="52" spans="1:20" ht="15">
      <c r="A52" s="68">
        <v>40178</v>
      </c>
      <c r="B52" s="92" t="s">
        <v>711</v>
      </c>
      <c r="C52" s="3" t="s">
        <v>26</v>
      </c>
      <c r="D52" s="70"/>
      <c r="E52" s="71"/>
      <c r="F52" s="71">
        <v>11973</v>
      </c>
      <c r="G52" s="71">
        <f t="shared" si="0"/>
        <v>0</v>
      </c>
      <c r="H52" s="72"/>
      <c r="I52" s="72"/>
      <c r="J52" s="72"/>
      <c r="K52" s="72"/>
      <c r="L52" s="72"/>
      <c r="M52" s="72"/>
      <c r="N52" s="72"/>
      <c r="O52" s="72"/>
      <c r="P52" s="72"/>
      <c r="Q52" s="72"/>
      <c r="R52" s="72"/>
      <c r="S52" s="72"/>
      <c r="T52" s="72"/>
    </row>
    <row r="53" spans="1:20" ht="15">
      <c r="A53" s="68">
        <v>40178</v>
      </c>
      <c r="B53" s="92" t="s">
        <v>823</v>
      </c>
      <c r="C53" s="3" t="s">
        <v>27</v>
      </c>
      <c r="D53" s="70"/>
      <c r="E53" s="71">
        <v>21000</v>
      </c>
      <c r="F53" s="71"/>
      <c r="G53" s="71">
        <f t="shared" si="0"/>
        <v>21000</v>
      </c>
      <c r="H53" s="72"/>
      <c r="I53" s="72"/>
      <c r="J53" s="72"/>
      <c r="K53" s="72"/>
      <c r="L53" s="72"/>
      <c r="M53" s="72"/>
      <c r="N53" s="72"/>
      <c r="O53" s="72"/>
      <c r="P53" s="72"/>
      <c r="Q53" s="72"/>
      <c r="R53" s="72"/>
      <c r="S53" s="72"/>
      <c r="T53" s="72"/>
    </row>
    <row r="54" spans="1:20" ht="15">
      <c r="A54" s="68">
        <v>40178</v>
      </c>
      <c r="B54" s="92" t="s">
        <v>247</v>
      </c>
      <c r="C54" s="3" t="s">
        <v>802</v>
      </c>
      <c r="D54" s="70"/>
      <c r="E54" s="71"/>
      <c r="F54" s="71">
        <v>16000</v>
      </c>
      <c r="G54" s="71">
        <f t="shared" si="0"/>
        <v>5000</v>
      </c>
      <c r="H54" s="72"/>
      <c r="I54" s="72"/>
      <c r="J54" s="72"/>
      <c r="K54" s="72"/>
      <c r="L54" s="72"/>
      <c r="M54" s="72"/>
      <c r="N54" s="72"/>
      <c r="O54" s="72"/>
      <c r="P54" s="72"/>
      <c r="Q54" s="72"/>
      <c r="R54" s="72"/>
      <c r="S54" s="72"/>
      <c r="T54" s="72"/>
    </row>
    <row r="55" spans="1:20" ht="15">
      <c r="A55" s="68">
        <v>40178</v>
      </c>
      <c r="B55" s="92" t="s">
        <v>711</v>
      </c>
      <c r="C55" s="3" t="s">
        <v>26</v>
      </c>
      <c r="D55" s="70"/>
      <c r="E55" s="71"/>
      <c r="F55" s="71">
        <v>5000</v>
      </c>
      <c r="G55" s="71">
        <f t="shared" si="0"/>
        <v>0</v>
      </c>
      <c r="H55" s="72"/>
      <c r="I55" s="72"/>
      <c r="J55" s="72"/>
      <c r="K55" s="72"/>
      <c r="L55" s="72"/>
      <c r="M55" s="72"/>
      <c r="N55" s="72"/>
      <c r="O55" s="72"/>
      <c r="P55" s="72"/>
      <c r="Q55" s="72"/>
      <c r="R55" s="72"/>
      <c r="S55" s="72"/>
      <c r="T55" s="72"/>
    </row>
    <row r="56" spans="1:20" ht="15">
      <c r="A56" s="68">
        <v>40178</v>
      </c>
      <c r="B56" s="92" t="s">
        <v>636</v>
      </c>
      <c r="C56" s="3" t="s">
        <v>21</v>
      </c>
      <c r="D56" s="70" t="s">
        <v>782</v>
      </c>
      <c r="E56" s="71">
        <v>6000</v>
      </c>
      <c r="F56" s="71"/>
      <c r="G56" s="71">
        <f t="shared" si="0"/>
        <v>6000</v>
      </c>
      <c r="H56" s="72"/>
      <c r="I56" s="72"/>
      <c r="J56" s="72"/>
      <c r="K56" s="72"/>
      <c r="L56" s="72"/>
      <c r="M56" s="72"/>
      <c r="N56" s="72"/>
      <c r="O56" s="72"/>
      <c r="P56" s="72"/>
      <c r="Q56" s="72"/>
      <c r="R56" s="72"/>
      <c r="S56" s="72"/>
      <c r="T56" s="72"/>
    </row>
    <row r="57" spans="1:20" ht="15">
      <c r="A57" s="68">
        <v>40178</v>
      </c>
      <c r="B57" s="92" t="s">
        <v>366</v>
      </c>
      <c r="C57" s="3" t="s">
        <v>29</v>
      </c>
      <c r="D57" s="70"/>
      <c r="E57" s="71"/>
      <c r="F57" s="71">
        <v>6000</v>
      </c>
      <c r="G57" s="71">
        <f t="shared" si="0"/>
        <v>0</v>
      </c>
      <c r="H57" s="72"/>
      <c r="I57" s="72"/>
      <c r="J57" s="72"/>
      <c r="K57" s="72"/>
      <c r="L57" s="72"/>
      <c r="M57" s="72"/>
      <c r="N57" s="72"/>
      <c r="O57" s="72"/>
      <c r="P57" s="72"/>
      <c r="Q57" s="72"/>
      <c r="R57" s="72"/>
      <c r="S57" s="72"/>
      <c r="T57" s="72"/>
    </row>
    <row r="58" spans="1:20" ht="15">
      <c r="A58" s="68">
        <v>40178</v>
      </c>
      <c r="B58" s="92" t="s">
        <v>637</v>
      </c>
      <c r="C58" s="3" t="s">
        <v>638</v>
      </c>
      <c r="D58" s="70"/>
      <c r="E58" s="71">
        <v>400</v>
      </c>
      <c r="F58" s="71"/>
      <c r="G58" s="71">
        <f t="shared" si="0"/>
        <v>400</v>
      </c>
      <c r="H58" s="72"/>
      <c r="I58" s="72"/>
      <c r="J58" s="72"/>
      <c r="K58" s="72"/>
      <c r="L58" s="72"/>
      <c r="M58" s="72"/>
      <c r="N58" s="72"/>
      <c r="O58" s="72"/>
      <c r="P58" s="72"/>
      <c r="Q58" s="72"/>
      <c r="R58" s="72"/>
      <c r="S58" s="72"/>
      <c r="T58" s="72"/>
    </row>
    <row r="59" spans="1:20" ht="15">
      <c r="A59" s="68">
        <v>40178</v>
      </c>
      <c r="B59" s="92" t="s">
        <v>289</v>
      </c>
      <c r="C59" s="3" t="s">
        <v>19</v>
      </c>
      <c r="D59" s="70"/>
      <c r="E59" s="71"/>
      <c r="F59" s="71">
        <v>400</v>
      </c>
      <c r="G59" s="71">
        <f t="shared" si="0"/>
        <v>0</v>
      </c>
      <c r="H59" s="72"/>
      <c r="I59" s="72"/>
      <c r="J59" s="72"/>
      <c r="K59" s="72"/>
      <c r="L59" s="72"/>
      <c r="M59" s="72"/>
      <c r="N59" s="72"/>
      <c r="O59" s="72"/>
      <c r="P59" s="72"/>
      <c r="Q59" s="72"/>
      <c r="R59" s="72"/>
      <c r="S59" s="72"/>
      <c r="T59" s="72"/>
    </row>
    <row r="60" spans="1:20" ht="15">
      <c r="A60" s="68">
        <v>40178</v>
      </c>
      <c r="B60" s="92" t="s">
        <v>533</v>
      </c>
      <c r="C60" s="3" t="s">
        <v>534</v>
      </c>
      <c r="D60" s="70"/>
      <c r="E60" s="71">
        <v>7520</v>
      </c>
      <c r="F60" s="71"/>
      <c r="G60" s="71">
        <f t="shared" si="0"/>
        <v>7520</v>
      </c>
      <c r="H60" s="72"/>
      <c r="I60" s="72"/>
      <c r="J60" s="72"/>
      <c r="K60" s="72"/>
      <c r="L60" s="72"/>
      <c r="M60" s="72"/>
      <c r="N60" s="72"/>
      <c r="O60" s="72"/>
      <c r="P60" s="72"/>
      <c r="Q60" s="72"/>
      <c r="R60" s="72"/>
      <c r="S60" s="72"/>
      <c r="T60" s="72"/>
    </row>
    <row r="61" spans="1:20" ht="15">
      <c r="A61" s="68">
        <v>40178</v>
      </c>
      <c r="B61" s="92" t="s">
        <v>136</v>
      </c>
      <c r="C61" s="3" t="s">
        <v>901</v>
      </c>
      <c r="D61" s="70"/>
      <c r="E61" s="71"/>
      <c r="F61" s="71">
        <v>7520</v>
      </c>
      <c r="G61" s="71">
        <f t="shared" si="0"/>
        <v>0</v>
      </c>
      <c r="H61" s="72"/>
      <c r="I61" s="72"/>
      <c r="J61" s="72"/>
      <c r="K61" s="72"/>
      <c r="L61" s="72"/>
      <c r="M61" s="72"/>
      <c r="N61" s="72"/>
      <c r="O61" s="72"/>
      <c r="P61" s="72"/>
      <c r="Q61" s="72"/>
      <c r="R61" s="72"/>
      <c r="S61" s="72"/>
      <c r="T61" s="72"/>
    </row>
    <row r="62" spans="1:20" ht="15">
      <c r="A62" s="68">
        <v>40178</v>
      </c>
      <c r="B62" s="92" t="s">
        <v>315</v>
      </c>
      <c r="C62" s="3" t="s">
        <v>33</v>
      </c>
      <c r="D62" s="70" t="s">
        <v>783</v>
      </c>
      <c r="E62" s="71">
        <v>50000</v>
      </c>
      <c r="F62" s="71"/>
      <c r="G62" s="71">
        <f t="shared" si="0"/>
        <v>50000</v>
      </c>
      <c r="H62" s="72"/>
      <c r="I62" s="72"/>
      <c r="J62" s="72"/>
      <c r="K62" s="72"/>
      <c r="L62" s="72"/>
      <c r="M62" s="72"/>
      <c r="N62" s="72"/>
      <c r="O62" s="72"/>
      <c r="P62" s="72"/>
      <c r="Q62" s="72"/>
      <c r="R62" s="72"/>
      <c r="S62" s="72"/>
      <c r="T62" s="72"/>
    </row>
    <row r="63" spans="1:20" ht="15">
      <c r="A63" s="68">
        <v>40178</v>
      </c>
      <c r="B63" s="92" t="s">
        <v>679</v>
      </c>
      <c r="C63" s="3" t="s">
        <v>680</v>
      </c>
      <c r="D63" s="70"/>
      <c r="E63" s="71"/>
      <c r="F63" s="71">
        <v>50000</v>
      </c>
      <c r="G63" s="71">
        <f t="shared" si="0"/>
        <v>0</v>
      </c>
      <c r="H63" s="72"/>
      <c r="I63" s="72"/>
      <c r="J63" s="72"/>
      <c r="K63" s="72"/>
      <c r="L63" s="72"/>
      <c r="M63" s="72"/>
      <c r="N63" s="72"/>
      <c r="O63" s="72"/>
      <c r="P63" s="72"/>
      <c r="Q63" s="72"/>
      <c r="R63" s="72"/>
      <c r="S63" s="72"/>
      <c r="T63" s="72"/>
    </row>
    <row r="64" spans="1:20" ht="15">
      <c r="A64" s="68">
        <v>40179</v>
      </c>
      <c r="B64" s="92" t="s">
        <v>366</v>
      </c>
      <c r="C64" s="3" t="s">
        <v>29</v>
      </c>
      <c r="D64" s="70" t="s">
        <v>784</v>
      </c>
      <c r="E64" s="71">
        <v>400</v>
      </c>
      <c r="F64" s="71"/>
      <c r="G64" s="71">
        <f t="shared" si="0"/>
        <v>400</v>
      </c>
      <c r="H64" s="72"/>
      <c r="I64" s="72"/>
      <c r="J64" s="72"/>
      <c r="K64" s="72"/>
      <c r="L64" s="72"/>
      <c r="M64" s="72"/>
      <c r="N64" s="72"/>
      <c r="O64" s="72"/>
      <c r="P64" s="72"/>
      <c r="Q64" s="72"/>
      <c r="R64" s="72"/>
      <c r="S64" s="72"/>
      <c r="T64" s="72"/>
    </row>
    <row r="65" spans="1:20" ht="15">
      <c r="A65" s="68">
        <v>40179</v>
      </c>
      <c r="B65" s="92" t="s">
        <v>636</v>
      </c>
      <c r="C65" s="3" t="s">
        <v>21</v>
      </c>
      <c r="D65" s="70"/>
      <c r="E65" s="71"/>
      <c r="F65" s="71">
        <v>400</v>
      </c>
      <c r="G65" s="71">
        <f t="shared" si="0"/>
        <v>0</v>
      </c>
      <c r="H65" s="72"/>
      <c r="I65" s="72"/>
      <c r="J65" s="72"/>
      <c r="K65" s="72"/>
      <c r="L65" s="72"/>
      <c r="M65" s="72"/>
      <c r="N65" s="72"/>
      <c r="O65" s="72"/>
      <c r="P65" s="72"/>
      <c r="Q65" s="72"/>
      <c r="R65" s="72"/>
      <c r="S65" s="72"/>
      <c r="T65" s="72"/>
    </row>
    <row r="66" spans="1:20" ht="15">
      <c r="A66" s="68">
        <v>40269</v>
      </c>
      <c r="B66" s="92" t="s">
        <v>636</v>
      </c>
      <c r="C66" s="3" t="s">
        <v>21</v>
      </c>
      <c r="D66" s="70" t="s">
        <v>778</v>
      </c>
      <c r="E66" s="71">
        <v>6000</v>
      </c>
      <c r="F66" s="71"/>
      <c r="G66" s="71">
        <f t="shared" si="0"/>
        <v>6000</v>
      </c>
      <c r="H66" s="72"/>
      <c r="I66" s="72"/>
      <c r="J66" s="72"/>
      <c r="K66" s="72"/>
      <c r="L66" s="72"/>
      <c r="M66" s="72"/>
      <c r="N66" s="72"/>
      <c r="O66" s="72"/>
      <c r="P66" s="72"/>
      <c r="Q66" s="72"/>
      <c r="R66" s="72"/>
      <c r="S66" s="72"/>
      <c r="T66" s="72"/>
    </row>
    <row r="67" spans="1:20" ht="15">
      <c r="A67" s="68">
        <v>40269</v>
      </c>
      <c r="B67" s="92" t="s">
        <v>710</v>
      </c>
      <c r="C67" s="3" t="s">
        <v>16</v>
      </c>
      <c r="D67" s="70"/>
      <c r="E67" s="71"/>
      <c r="F67" s="71">
        <v>750</v>
      </c>
      <c r="G67" s="71">
        <f t="shared" si="0"/>
        <v>5250</v>
      </c>
      <c r="H67" s="72"/>
      <c r="I67" s="72"/>
      <c r="J67" s="72"/>
      <c r="K67" s="72"/>
      <c r="L67" s="72"/>
      <c r="M67" s="72"/>
      <c r="N67" s="72"/>
      <c r="O67" s="72"/>
      <c r="P67" s="72"/>
      <c r="Q67" s="72"/>
      <c r="R67" s="72"/>
      <c r="S67" s="72"/>
      <c r="T67" s="72"/>
    </row>
    <row r="68" spans="1:20" ht="15">
      <c r="A68" s="68">
        <v>40269</v>
      </c>
      <c r="B68" s="92" t="s">
        <v>810</v>
      </c>
      <c r="C68" s="3" t="s">
        <v>22</v>
      </c>
      <c r="D68" s="70"/>
      <c r="E68" s="71"/>
      <c r="F68" s="71">
        <v>5250</v>
      </c>
      <c r="G68" s="71">
        <f aca="true" t="shared" si="1" ref="G68:G93">G67+E68-F68</f>
        <v>0</v>
      </c>
      <c r="H68" s="72"/>
      <c r="I68" s="72"/>
      <c r="J68" s="72"/>
      <c r="K68" s="72"/>
      <c r="L68" s="72"/>
      <c r="M68" s="72"/>
      <c r="N68" s="72"/>
      <c r="O68" s="72"/>
      <c r="P68" s="72"/>
      <c r="Q68" s="72"/>
      <c r="R68" s="72"/>
      <c r="S68" s="72"/>
      <c r="T68" s="72"/>
    </row>
    <row r="69" spans="1:20" ht="15">
      <c r="A69" s="68">
        <v>40269</v>
      </c>
      <c r="B69" s="92" t="s">
        <v>810</v>
      </c>
      <c r="C69" s="3" t="s">
        <v>22</v>
      </c>
      <c r="D69" s="70" t="s">
        <v>785</v>
      </c>
      <c r="E69" s="71">
        <v>5250</v>
      </c>
      <c r="F69" s="71"/>
      <c r="G69" s="71">
        <f t="shared" si="1"/>
        <v>5250</v>
      </c>
      <c r="H69" s="72"/>
      <c r="I69" s="72"/>
      <c r="J69" s="72"/>
      <c r="K69" s="72"/>
      <c r="L69" s="72"/>
      <c r="M69" s="72"/>
      <c r="N69" s="72"/>
      <c r="O69" s="72"/>
      <c r="P69" s="72"/>
      <c r="Q69" s="72"/>
      <c r="R69" s="72"/>
      <c r="S69" s="72"/>
      <c r="T69" s="72"/>
    </row>
    <row r="70" spans="1:20" ht="15">
      <c r="A70" s="68">
        <v>40269</v>
      </c>
      <c r="B70" s="92" t="s">
        <v>378</v>
      </c>
      <c r="C70" s="3" t="s">
        <v>12</v>
      </c>
      <c r="D70" s="70"/>
      <c r="E70" s="71"/>
      <c r="F70" s="71">
        <v>5250</v>
      </c>
      <c r="G70" s="71">
        <f t="shared" si="1"/>
        <v>0</v>
      </c>
      <c r="H70" s="72"/>
      <c r="I70" s="72"/>
      <c r="J70" s="72"/>
      <c r="K70" s="72"/>
      <c r="L70" s="72"/>
      <c r="M70" s="72"/>
      <c r="N70" s="72"/>
      <c r="O70" s="72"/>
      <c r="P70" s="72"/>
      <c r="Q70" s="72"/>
      <c r="R70" s="72"/>
      <c r="S70" s="72"/>
      <c r="T70" s="72"/>
    </row>
    <row r="71" spans="1:20" ht="15">
      <c r="A71" s="68">
        <v>40269</v>
      </c>
      <c r="B71" s="92" t="s">
        <v>685</v>
      </c>
      <c r="C71" s="3" t="s">
        <v>20</v>
      </c>
      <c r="D71" s="70" t="s">
        <v>786</v>
      </c>
      <c r="E71" s="71">
        <v>20000</v>
      </c>
      <c r="F71" s="71"/>
      <c r="G71" s="71">
        <f t="shared" si="1"/>
        <v>20000</v>
      </c>
      <c r="H71" s="72"/>
      <c r="I71" s="72"/>
      <c r="J71" s="72"/>
      <c r="K71" s="72"/>
      <c r="L71" s="72"/>
      <c r="M71" s="72"/>
      <c r="N71" s="72"/>
      <c r="O71" s="72"/>
      <c r="P71" s="72"/>
      <c r="Q71" s="72"/>
      <c r="R71" s="72"/>
      <c r="S71" s="72"/>
      <c r="T71" s="72"/>
    </row>
    <row r="72" spans="1:20" ht="15">
      <c r="A72" s="68">
        <v>40269</v>
      </c>
      <c r="B72" s="92" t="s">
        <v>710</v>
      </c>
      <c r="C72" s="3" t="s">
        <v>16</v>
      </c>
      <c r="D72" s="70"/>
      <c r="E72" s="71"/>
      <c r="F72" s="71">
        <v>50</v>
      </c>
      <c r="G72" s="71">
        <f t="shared" si="1"/>
        <v>19950</v>
      </c>
      <c r="H72" s="72"/>
      <c r="I72" s="72"/>
      <c r="J72" s="72"/>
      <c r="K72" s="72"/>
      <c r="L72" s="72"/>
      <c r="M72" s="72"/>
      <c r="N72" s="72"/>
      <c r="O72" s="72"/>
      <c r="P72" s="72"/>
      <c r="Q72" s="72"/>
      <c r="R72" s="72"/>
      <c r="S72" s="72"/>
      <c r="T72" s="72"/>
    </row>
    <row r="73" spans="1:20" ht="15">
      <c r="A73" s="68">
        <v>40269</v>
      </c>
      <c r="B73" s="92" t="s">
        <v>362</v>
      </c>
      <c r="C73" s="3" t="s">
        <v>363</v>
      </c>
      <c r="D73" s="70"/>
      <c r="E73" s="71"/>
      <c r="F73" s="71">
        <v>19950</v>
      </c>
      <c r="G73" s="71">
        <f t="shared" si="1"/>
        <v>0</v>
      </c>
      <c r="H73" s="72"/>
      <c r="I73" s="72"/>
      <c r="J73" s="72"/>
      <c r="K73" s="72"/>
      <c r="L73" s="72"/>
      <c r="M73" s="72"/>
      <c r="N73" s="72"/>
      <c r="O73" s="72"/>
      <c r="P73" s="72"/>
      <c r="Q73" s="72"/>
      <c r="R73" s="72"/>
      <c r="S73" s="72"/>
      <c r="T73" s="72"/>
    </row>
    <row r="74" spans="1:20" ht="15">
      <c r="A74" s="68">
        <v>40269</v>
      </c>
      <c r="B74" s="92" t="s">
        <v>362</v>
      </c>
      <c r="C74" s="3" t="s">
        <v>363</v>
      </c>
      <c r="D74" s="70" t="s">
        <v>785</v>
      </c>
      <c r="E74" s="71">
        <v>19950</v>
      </c>
      <c r="F74" s="71"/>
      <c r="G74" s="71">
        <f t="shared" si="1"/>
        <v>19950</v>
      </c>
      <c r="H74" s="72"/>
      <c r="I74" s="72"/>
      <c r="J74" s="72"/>
      <c r="K74" s="72"/>
      <c r="L74" s="72"/>
      <c r="M74" s="72"/>
      <c r="N74" s="72"/>
      <c r="O74" s="72"/>
      <c r="P74" s="72"/>
      <c r="Q74" s="72"/>
      <c r="R74" s="72"/>
      <c r="S74" s="72"/>
      <c r="T74" s="72"/>
    </row>
    <row r="75" spans="1:20" ht="15">
      <c r="A75" s="68">
        <v>40269</v>
      </c>
      <c r="B75" s="92" t="s">
        <v>378</v>
      </c>
      <c r="C75" s="3" t="s">
        <v>12</v>
      </c>
      <c r="D75" s="70"/>
      <c r="E75" s="71"/>
      <c r="F75" s="71">
        <v>19950</v>
      </c>
      <c r="G75" s="71">
        <f t="shared" si="1"/>
        <v>0</v>
      </c>
      <c r="H75" s="72"/>
      <c r="I75" s="72"/>
      <c r="J75" s="72"/>
      <c r="K75" s="72"/>
      <c r="L75" s="72"/>
      <c r="M75" s="72"/>
      <c r="N75" s="72"/>
      <c r="O75" s="72"/>
      <c r="P75" s="72"/>
      <c r="Q75" s="72"/>
      <c r="R75" s="72"/>
      <c r="S75" s="72"/>
      <c r="T75" s="72"/>
    </row>
    <row r="76" spans="1:20" ht="15">
      <c r="A76" s="68">
        <v>40298</v>
      </c>
      <c r="B76" s="92" t="s">
        <v>1008</v>
      </c>
      <c r="C76" s="3" t="s">
        <v>36</v>
      </c>
      <c r="D76" s="70" t="s">
        <v>788</v>
      </c>
      <c r="E76" s="71">
        <v>50000</v>
      </c>
      <c r="F76" s="71"/>
      <c r="G76" s="71">
        <f t="shared" si="1"/>
        <v>50000</v>
      </c>
      <c r="H76" s="72"/>
      <c r="I76" s="72"/>
      <c r="J76" s="72"/>
      <c r="K76" s="72"/>
      <c r="L76" s="72"/>
      <c r="M76" s="72"/>
      <c r="N76" s="72"/>
      <c r="O76" s="72"/>
      <c r="P76" s="72"/>
      <c r="Q76" s="72"/>
      <c r="R76" s="72"/>
      <c r="S76" s="72"/>
      <c r="T76" s="72"/>
    </row>
    <row r="77" spans="1:20" ht="15">
      <c r="A77" s="68">
        <v>40298</v>
      </c>
      <c r="B77" s="92" t="s">
        <v>315</v>
      </c>
      <c r="C77" s="3" t="s">
        <v>33</v>
      </c>
      <c r="D77" s="70"/>
      <c r="E77" s="71"/>
      <c r="F77" s="71">
        <v>50000</v>
      </c>
      <c r="G77" s="71">
        <f t="shared" si="1"/>
        <v>0</v>
      </c>
      <c r="H77" s="72"/>
      <c r="I77" s="72"/>
      <c r="J77" s="72"/>
      <c r="K77" s="72"/>
      <c r="L77" s="72"/>
      <c r="M77" s="72"/>
      <c r="N77" s="72"/>
      <c r="O77" s="72"/>
      <c r="P77" s="72"/>
      <c r="Q77" s="72"/>
      <c r="R77" s="72"/>
      <c r="S77" s="72"/>
      <c r="T77" s="72"/>
    </row>
    <row r="78" spans="1:20" ht="15">
      <c r="A78" s="68">
        <v>40543</v>
      </c>
      <c r="B78" s="92" t="s">
        <v>636</v>
      </c>
      <c r="C78" s="3" t="s">
        <v>21</v>
      </c>
      <c r="D78" s="70" t="s">
        <v>787</v>
      </c>
      <c r="E78" s="71">
        <v>2700</v>
      </c>
      <c r="F78" s="71"/>
      <c r="G78" s="71">
        <f t="shared" si="1"/>
        <v>2700</v>
      </c>
      <c r="H78" s="72"/>
      <c r="I78" s="72"/>
      <c r="J78" s="72"/>
      <c r="K78" s="72"/>
      <c r="L78" s="72"/>
      <c r="M78" s="72"/>
      <c r="N78" s="72"/>
      <c r="O78" s="72"/>
      <c r="P78" s="72"/>
      <c r="Q78" s="72"/>
      <c r="R78" s="72"/>
      <c r="S78" s="72"/>
      <c r="T78" s="72"/>
    </row>
    <row r="79" spans="1:20" ht="15">
      <c r="A79" s="68">
        <v>40543</v>
      </c>
      <c r="B79" s="92" t="s">
        <v>366</v>
      </c>
      <c r="C79" s="3" t="s">
        <v>29</v>
      </c>
      <c r="D79" s="70"/>
      <c r="E79" s="71"/>
      <c r="F79" s="71">
        <v>2700</v>
      </c>
      <c r="G79" s="71">
        <f t="shared" si="1"/>
        <v>0</v>
      </c>
      <c r="H79" s="72"/>
      <c r="I79" s="72"/>
      <c r="J79" s="72"/>
      <c r="K79" s="72"/>
      <c r="L79" s="72"/>
      <c r="M79" s="72"/>
      <c r="N79" s="72"/>
      <c r="O79" s="72"/>
      <c r="P79" s="72"/>
      <c r="Q79" s="72"/>
      <c r="R79" s="72"/>
      <c r="S79" s="72"/>
      <c r="T79" s="72"/>
    </row>
    <row r="80" spans="1:20" ht="15">
      <c r="A80" s="68">
        <v>40543</v>
      </c>
      <c r="B80" s="92" t="s">
        <v>637</v>
      </c>
      <c r="C80" s="3" t="s">
        <v>638</v>
      </c>
      <c r="D80" s="70"/>
      <c r="E80" s="71">
        <v>400</v>
      </c>
      <c r="F80" s="71"/>
      <c r="G80" s="71">
        <f t="shared" si="1"/>
        <v>400</v>
      </c>
      <c r="H80" s="72"/>
      <c r="I80" s="72"/>
      <c r="J80" s="72"/>
      <c r="K80" s="72"/>
      <c r="L80" s="72"/>
      <c r="M80" s="72"/>
      <c r="N80" s="72"/>
      <c r="O80" s="72"/>
      <c r="P80" s="72"/>
      <c r="Q80" s="72"/>
      <c r="R80" s="72"/>
      <c r="S80" s="72"/>
      <c r="T80" s="72"/>
    </row>
    <row r="81" spans="1:20" ht="15">
      <c r="A81" s="68">
        <v>40543</v>
      </c>
      <c r="B81" s="92" t="s">
        <v>289</v>
      </c>
      <c r="C81" s="3" t="s">
        <v>19</v>
      </c>
      <c r="D81" s="70"/>
      <c r="E81" s="71"/>
      <c r="F81" s="71">
        <v>400</v>
      </c>
      <c r="G81" s="71">
        <f t="shared" si="1"/>
        <v>0</v>
      </c>
      <c r="H81" s="72"/>
      <c r="I81" s="72"/>
      <c r="J81" s="72"/>
      <c r="K81" s="72"/>
      <c r="L81" s="72"/>
      <c r="M81" s="72"/>
      <c r="N81" s="72"/>
      <c r="O81" s="72"/>
      <c r="P81" s="72"/>
      <c r="Q81" s="72"/>
      <c r="R81" s="72"/>
      <c r="S81" s="72"/>
      <c r="T81" s="72"/>
    </row>
    <row r="82" spans="1:20" ht="15">
      <c r="A82" s="68">
        <v>40543</v>
      </c>
      <c r="B82" s="92" t="s">
        <v>679</v>
      </c>
      <c r="C82" s="3" t="s">
        <v>680</v>
      </c>
      <c r="D82" s="70" t="s">
        <v>783</v>
      </c>
      <c r="E82" s="71">
        <v>150000</v>
      </c>
      <c r="F82" s="71"/>
      <c r="G82" s="71">
        <f t="shared" si="1"/>
        <v>150000</v>
      </c>
      <c r="H82" s="72"/>
      <c r="I82" s="72"/>
      <c r="J82" s="72"/>
      <c r="K82" s="72"/>
      <c r="L82" s="72"/>
      <c r="M82" s="72"/>
      <c r="N82" s="72"/>
      <c r="O82" s="72"/>
      <c r="P82" s="72"/>
      <c r="Q82" s="72"/>
      <c r="R82" s="72"/>
      <c r="S82" s="72"/>
      <c r="T82" s="72"/>
    </row>
    <row r="83" spans="1:20" ht="15">
      <c r="A83" s="68">
        <v>40543</v>
      </c>
      <c r="B83" s="92" t="s">
        <v>314</v>
      </c>
      <c r="C83" s="3" t="s">
        <v>37</v>
      </c>
      <c r="D83" s="70"/>
      <c r="E83" s="71"/>
      <c r="F83" s="71">
        <v>150000</v>
      </c>
      <c r="G83" s="71">
        <f t="shared" si="1"/>
        <v>0</v>
      </c>
      <c r="H83" s="72"/>
      <c r="I83" s="72"/>
      <c r="J83" s="72"/>
      <c r="K83" s="72"/>
      <c r="L83" s="72"/>
      <c r="M83" s="72"/>
      <c r="N83" s="72"/>
      <c r="O83" s="72"/>
      <c r="P83" s="72"/>
      <c r="Q83" s="72"/>
      <c r="R83" s="72"/>
      <c r="S83" s="72"/>
      <c r="T83" s="72"/>
    </row>
    <row r="84" spans="1:20" ht="15">
      <c r="A84" s="68">
        <v>40663</v>
      </c>
      <c r="B84" s="92" t="s">
        <v>314</v>
      </c>
      <c r="C84" s="3" t="s">
        <v>37</v>
      </c>
      <c r="D84" s="70" t="s">
        <v>788</v>
      </c>
      <c r="E84" s="71">
        <v>150000</v>
      </c>
      <c r="F84" s="71"/>
      <c r="G84" s="71">
        <f t="shared" si="1"/>
        <v>150000</v>
      </c>
      <c r="H84" s="72"/>
      <c r="I84" s="72"/>
      <c r="J84" s="72"/>
      <c r="K84" s="72"/>
      <c r="L84" s="72"/>
      <c r="M84" s="72"/>
      <c r="N84" s="72"/>
      <c r="O84" s="72"/>
      <c r="P84" s="72"/>
      <c r="Q84" s="72"/>
      <c r="R84" s="72"/>
      <c r="S84" s="72"/>
      <c r="T84" s="72"/>
    </row>
    <row r="85" spans="1:20" ht="15">
      <c r="A85" s="68">
        <v>40663</v>
      </c>
      <c r="B85" s="92" t="s">
        <v>1008</v>
      </c>
      <c r="C85" s="3" t="s">
        <v>36</v>
      </c>
      <c r="D85" s="70"/>
      <c r="E85" s="71"/>
      <c r="F85" s="71">
        <v>50000</v>
      </c>
      <c r="G85" s="71">
        <f t="shared" si="1"/>
        <v>100000</v>
      </c>
      <c r="H85" s="72"/>
      <c r="I85" s="72"/>
      <c r="J85" s="72"/>
      <c r="K85" s="72"/>
      <c r="L85" s="72"/>
      <c r="M85" s="72"/>
      <c r="N85" s="72"/>
      <c r="O85" s="72"/>
      <c r="P85" s="72"/>
      <c r="Q85" s="72"/>
      <c r="R85" s="72"/>
      <c r="S85" s="72"/>
      <c r="T85" s="72"/>
    </row>
    <row r="86" spans="1:20" ht="15">
      <c r="A86" s="68">
        <v>40663</v>
      </c>
      <c r="B86" s="92" t="s">
        <v>296</v>
      </c>
      <c r="C86" s="3" t="s">
        <v>38</v>
      </c>
      <c r="D86" s="70"/>
      <c r="E86" s="71"/>
      <c r="F86" s="71">
        <v>4500</v>
      </c>
      <c r="G86" s="71">
        <f t="shared" si="1"/>
        <v>95500</v>
      </c>
      <c r="H86" s="72"/>
      <c r="I86" s="72"/>
      <c r="J86" s="72"/>
      <c r="K86" s="72"/>
      <c r="L86" s="72"/>
      <c r="M86" s="72"/>
      <c r="N86" s="72"/>
      <c r="O86" s="72"/>
      <c r="P86" s="72"/>
      <c r="Q86" s="72"/>
      <c r="R86" s="72"/>
      <c r="S86" s="72"/>
      <c r="T86" s="72"/>
    </row>
    <row r="87" spans="1:20" ht="15">
      <c r="A87" s="68">
        <v>40663</v>
      </c>
      <c r="B87" s="92" t="s">
        <v>297</v>
      </c>
      <c r="C87" s="3" t="s">
        <v>39</v>
      </c>
      <c r="D87" s="72"/>
      <c r="E87" s="71"/>
      <c r="F87" s="71">
        <v>6000</v>
      </c>
      <c r="G87" s="71">
        <f t="shared" si="1"/>
        <v>89500</v>
      </c>
      <c r="H87" s="72"/>
      <c r="I87" s="72"/>
      <c r="J87" s="72"/>
      <c r="K87" s="72"/>
      <c r="L87" s="72"/>
      <c r="M87" s="72"/>
      <c r="N87" s="72"/>
      <c r="O87" s="72"/>
      <c r="P87" s="72"/>
      <c r="Q87" s="72"/>
      <c r="R87" s="72"/>
      <c r="S87" s="72"/>
      <c r="T87" s="72"/>
    </row>
    <row r="88" spans="1:20" ht="15">
      <c r="A88" s="68">
        <v>40663</v>
      </c>
      <c r="B88" s="92" t="s">
        <v>300</v>
      </c>
      <c r="C88" s="3" t="s">
        <v>40</v>
      </c>
      <c r="D88" s="72"/>
      <c r="E88" s="71"/>
      <c r="F88" s="71">
        <v>22560</v>
      </c>
      <c r="G88" s="71">
        <f t="shared" si="1"/>
        <v>66940</v>
      </c>
      <c r="H88" s="72"/>
      <c r="I88" s="72"/>
      <c r="J88" s="72"/>
      <c r="K88" s="72"/>
      <c r="L88" s="72"/>
      <c r="M88" s="72"/>
      <c r="N88" s="72"/>
      <c r="O88" s="72"/>
      <c r="P88" s="72"/>
      <c r="Q88" s="72"/>
      <c r="R88" s="72"/>
      <c r="S88" s="72"/>
      <c r="T88" s="72"/>
    </row>
    <row r="89" spans="1:20" ht="15">
      <c r="A89" s="68">
        <v>40663</v>
      </c>
      <c r="B89" s="92" t="s">
        <v>355</v>
      </c>
      <c r="C89" s="3" t="s">
        <v>41</v>
      </c>
      <c r="D89" s="72"/>
      <c r="E89" s="71"/>
      <c r="F89" s="71">
        <v>65000</v>
      </c>
      <c r="G89" s="71">
        <f t="shared" si="1"/>
        <v>1940</v>
      </c>
      <c r="H89" s="72"/>
      <c r="I89" s="72"/>
      <c r="J89" s="72"/>
      <c r="K89" s="72"/>
      <c r="L89" s="72"/>
      <c r="M89" s="72"/>
      <c r="N89" s="72"/>
      <c r="O89" s="72"/>
      <c r="P89" s="72"/>
      <c r="Q89" s="72"/>
      <c r="R89" s="72"/>
      <c r="S89" s="72"/>
      <c r="T89" s="72"/>
    </row>
    <row r="90" spans="1:20" ht="15">
      <c r="A90" s="68">
        <v>40663</v>
      </c>
      <c r="B90" s="92" t="s">
        <v>710</v>
      </c>
      <c r="C90" s="3" t="s">
        <v>16</v>
      </c>
      <c r="D90" s="72"/>
      <c r="E90" s="71"/>
      <c r="F90" s="71">
        <v>1625</v>
      </c>
      <c r="G90" s="71">
        <f t="shared" si="1"/>
        <v>315</v>
      </c>
      <c r="H90" s="72"/>
      <c r="I90" s="72"/>
      <c r="J90" s="72"/>
      <c r="K90" s="72"/>
      <c r="L90" s="72"/>
      <c r="M90" s="72"/>
      <c r="N90" s="72"/>
      <c r="O90" s="72"/>
      <c r="P90" s="72"/>
      <c r="Q90" s="72"/>
      <c r="R90" s="72"/>
      <c r="S90" s="72"/>
      <c r="T90" s="72"/>
    </row>
    <row r="91" spans="1:20" ht="15">
      <c r="A91" s="68">
        <v>40663</v>
      </c>
      <c r="B91" s="92" t="s">
        <v>1007</v>
      </c>
      <c r="C91" s="3" t="s">
        <v>42</v>
      </c>
      <c r="D91" s="72"/>
      <c r="E91" s="71"/>
      <c r="F91" s="71">
        <v>315</v>
      </c>
      <c r="G91" s="71">
        <f t="shared" si="1"/>
        <v>0</v>
      </c>
      <c r="H91" s="72"/>
      <c r="I91" s="72"/>
      <c r="J91" s="72"/>
      <c r="K91" s="72"/>
      <c r="L91" s="72"/>
      <c r="M91" s="72"/>
      <c r="N91" s="72"/>
      <c r="O91" s="72"/>
      <c r="P91" s="72"/>
      <c r="Q91" s="72"/>
      <c r="R91" s="72"/>
      <c r="S91" s="72"/>
      <c r="T91" s="72"/>
    </row>
    <row r="92" spans="1:20" ht="15">
      <c r="A92" s="68">
        <v>40683</v>
      </c>
      <c r="B92" s="92" t="s">
        <v>355</v>
      </c>
      <c r="C92" s="3" t="s">
        <v>41</v>
      </c>
      <c r="D92" s="70" t="s">
        <v>785</v>
      </c>
      <c r="E92" s="71">
        <v>65000</v>
      </c>
      <c r="F92" s="71"/>
      <c r="G92" s="71">
        <f t="shared" si="1"/>
        <v>65000</v>
      </c>
      <c r="H92" s="72"/>
      <c r="I92" s="72"/>
      <c r="J92" s="72"/>
      <c r="K92" s="72"/>
      <c r="L92" s="72"/>
      <c r="M92" s="72"/>
      <c r="N92" s="72"/>
      <c r="O92" s="72"/>
      <c r="P92" s="72"/>
      <c r="Q92" s="72"/>
      <c r="R92" s="72"/>
      <c r="S92" s="72"/>
      <c r="T92" s="72"/>
    </row>
    <row r="93" spans="1:20" ht="15">
      <c r="A93" s="68">
        <v>40683</v>
      </c>
      <c r="B93" s="92" t="s">
        <v>378</v>
      </c>
      <c r="C93" s="3" t="s">
        <v>12</v>
      </c>
      <c r="D93" s="70"/>
      <c r="E93" s="71"/>
      <c r="F93" s="71">
        <v>65000</v>
      </c>
      <c r="G93" s="71">
        <f t="shared" si="1"/>
        <v>0</v>
      </c>
      <c r="H93" s="72"/>
      <c r="I93" s="72"/>
      <c r="J93" s="72"/>
      <c r="K93" s="72"/>
      <c r="L93" s="72"/>
      <c r="M93" s="72"/>
      <c r="N93" s="72"/>
      <c r="O93" s="72"/>
      <c r="P93" s="72"/>
      <c r="Q93" s="72"/>
      <c r="R93" s="72"/>
      <c r="S93" s="72"/>
      <c r="T93" s="72"/>
    </row>
    <row r="94" spans="1:20" ht="15">
      <c r="A94" s="68"/>
      <c r="B94" s="92"/>
      <c r="C94" s="3"/>
      <c r="D94" s="72"/>
      <c r="E94" s="71"/>
      <c r="F94" s="71"/>
      <c r="G94" s="71"/>
      <c r="H94" s="72"/>
      <c r="I94" s="72"/>
      <c r="J94" s="72"/>
      <c r="K94" s="72"/>
      <c r="L94" s="72"/>
      <c r="M94" s="72"/>
      <c r="N94" s="72"/>
      <c r="O94" s="72"/>
      <c r="P94" s="72"/>
      <c r="Q94" s="72"/>
      <c r="R94" s="72"/>
      <c r="S94" s="72"/>
      <c r="T94" s="72"/>
    </row>
    <row r="95" spans="1:20" ht="15">
      <c r="A95" s="68"/>
      <c r="B95" s="92"/>
      <c r="C95" s="3"/>
      <c r="D95" s="72"/>
      <c r="E95" s="71"/>
      <c r="F95" s="71"/>
      <c r="G95" s="71"/>
      <c r="H95" s="72"/>
      <c r="I95" s="72"/>
      <c r="J95" s="72"/>
      <c r="K95" s="72"/>
      <c r="L95" s="72"/>
      <c r="M95" s="72"/>
      <c r="N95" s="72"/>
      <c r="O95" s="72"/>
      <c r="P95" s="72"/>
      <c r="Q95" s="72"/>
      <c r="R95" s="72"/>
      <c r="S95" s="72"/>
      <c r="T95" s="72"/>
    </row>
    <row r="96" spans="1:20" ht="15">
      <c r="A96" s="68"/>
      <c r="B96" s="92"/>
      <c r="C96" s="3"/>
      <c r="D96" s="72"/>
      <c r="E96" s="71"/>
      <c r="F96" s="71"/>
      <c r="G96" s="71"/>
      <c r="H96" s="72"/>
      <c r="I96" s="72"/>
      <c r="J96" s="72"/>
      <c r="K96" s="72"/>
      <c r="L96" s="72"/>
      <c r="M96" s="72"/>
      <c r="N96" s="72"/>
      <c r="O96" s="72"/>
      <c r="P96" s="72"/>
      <c r="Q96" s="72"/>
      <c r="R96" s="72"/>
      <c r="S96" s="72"/>
      <c r="T96" s="72"/>
    </row>
    <row r="97" spans="1:20" ht="15">
      <c r="A97" s="68"/>
      <c r="B97" s="92"/>
      <c r="C97" s="3"/>
      <c r="D97" s="70"/>
      <c r="E97" s="71"/>
      <c r="F97" s="71"/>
      <c r="G97" s="71"/>
      <c r="H97" s="72"/>
      <c r="I97" s="72"/>
      <c r="J97" s="72"/>
      <c r="K97" s="72"/>
      <c r="L97" s="72"/>
      <c r="M97" s="72"/>
      <c r="N97" s="72"/>
      <c r="O97" s="72"/>
      <c r="P97" s="72"/>
      <c r="Q97" s="72"/>
      <c r="R97" s="72"/>
      <c r="S97" s="72"/>
      <c r="T97" s="72"/>
    </row>
    <row r="98" spans="1:20" ht="15">
      <c r="A98" s="68"/>
      <c r="B98" s="92"/>
      <c r="C98" s="3"/>
      <c r="D98" s="70"/>
      <c r="E98" s="71"/>
      <c r="F98" s="71"/>
      <c r="G98" s="71"/>
      <c r="H98" s="72"/>
      <c r="I98" s="72"/>
      <c r="J98" s="72"/>
      <c r="K98" s="72"/>
      <c r="L98" s="72"/>
      <c r="M98" s="72"/>
      <c r="N98" s="72"/>
      <c r="O98" s="72"/>
      <c r="P98" s="72"/>
      <c r="Q98" s="72"/>
      <c r="R98" s="72"/>
      <c r="S98" s="72"/>
      <c r="T98" s="72"/>
    </row>
    <row r="99" spans="1:20" ht="15">
      <c r="A99" s="68"/>
      <c r="B99" s="92"/>
      <c r="C99" s="3"/>
      <c r="D99" s="70"/>
      <c r="E99" s="71"/>
      <c r="F99" s="71"/>
      <c r="G99" s="71"/>
      <c r="H99" s="72"/>
      <c r="I99" s="72"/>
      <c r="J99" s="72"/>
      <c r="K99" s="72"/>
      <c r="L99" s="72"/>
      <c r="M99" s="72"/>
      <c r="N99" s="72"/>
      <c r="O99" s="72"/>
      <c r="P99" s="72"/>
      <c r="Q99" s="72"/>
      <c r="R99" s="72"/>
      <c r="S99" s="72"/>
      <c r="T99" s="72"/>
    </row>
    <row r="100" spans="1:20" ht="15">
      <c r="A100" s="68"/>
      <c r="B100" s="92"/>
      <c r="C100" s="3"/>
      <c r="D100" s="70"/>
      <c r="E100" s="71"/>
      <c r="F100" s="71"/>
      <c r="G100" s="71"/>
      <c r="H100" s="72"/>
      <c r="I100" s="72"/>
      <c r="J100" s="72"/>
      <c r="K100" s="72"/>
      <c r="L100" s="72"/>
      <c r="M100" s="72"/>
      <c r="N100" s="72"/>
      <c r="O100" s="72"/>
      <c r="P100" s="72"/>
      <c r="Q100" s="72"/>
      <c r="R100" s="72"/>
      <c r="S100" s="72"/>
      <c r="T100" s="72"/>
    </row>
    <row r="101" spans="1:20" ht="15">
      <c r="A101" s="68"/>
      <c r="B101" s="92"/>
      <c r="C101" s="3"/>
      <c r="D101" s="70"/>
      <c r="E101" s="71"/>
      <c r="F101" s="71"/>
      <c r="G101" s="71"/>
      <c r="H101" s="72"/>
      <c r="I101" s="72"/>
      <c r="J101" s="72"/>
      <c r="K101" s="72"/>
      <c r="L101" s="72"/>
      <c r="M101" s="72"/>
      <c r="N101" s="72"/>
      <c r="O101" s="72"/>
      <c r="P101" s="72"/>
      <c r="Q101" s="72"/>
      <c r="R101" s="72"/>
      <c r="S101" s="72"/>
      <c r="T101" s="72"/>
    </row>
    <row r="102" spans="1:20" ht="15">
      <c r="A102" s="68"/>
      <c r="B102" s="92"/>
      <c r="C102" s="3"/>
      <c r="D102" s="70"/>
      <c r="E102" s="71"/>
      <c r="F102" s="71"/>
      <c r="G102" s="71"/>
      <c r="H102" s="72"/>
      <c r="I102" s="72"/>
      <c r="J102" s="72"/>
      <c r="K102" s="72"/>
      <c r="L102" s="72"/>
      <c r="M102" s="72"/>
      <c r="N102" s="72"/>
      <c r="O102" s="72"/>
      <c r="P102" s="72"/>
      <c r="Q102" s="72"/>
      <c r="R102" s="72"/>
      <c r="S102" s="72"/>
      <c r="T102" s="72"/>
    </row>
    <row r="103" spans="1:20" ht="15">
      <c r="A103" s="68"/>
      <c r="B103" s="92"/>
      <c r="C103" s="3"/>
      <c r="D103" s="70"/>
      <c r="E103" s="71"/>
      <c r="F103" s="71"/>
      <c r="G103" s="71"/>
      <c r="H103" s="72"/>
      <c r="I103" s="72"/>
      <c r="J103" s="72"/>
      <c r="K103" s="72"/>
      <c r="L103" s="72"/>
      <c r="M103" s="72"/>
      <c r="N103" s="72"/>
      <c r="O103" s="72"/>
      <c r="P103" s="72"/>
      <c r="Q103" s="72"/>
      <c r="R103" s="72"/>
      <c r="S103" s="72"/>
      <c r="T103" s="72"/>
    </row>
    <row r="104" spans="1:20" ht="15">
      <c r="A104" s="68"/>
      <c r="B104" s="92"/>
      <c r="C104" s="3"/>
      <c r="D104" s="70"/>
      <c r="E104" s="71"/>
      <c r="F104" s="71"/>
      <c r="G104" s="71"/>
      <c r="H104" s="72"/>
      <c r="I104" s="72"/>
      <c r="J104" s="72"/>
      <c r="K104" s="72"/>
      <c r="L104" s="72"/>
      <c r="M104" s="72"/>
      <c r="N104" s="72"/>
      <c r="O104" s="72"/>
      <c r="P104" s="72"/>
      <c r="Q104" s="72"/>
      <c r="R104" s="72"/>
      <c r="S104" s="72"/>
      <c r="T104" s="72"/>
    </row>
    <row r="105" spans="1:20" ht="15">
      <c r="A105" s="68"/>
      <c r="B105" s="92"/>
      <c r="C105" s="3"/>
      <c r="D105" s="70"/>
      <c r="E105" s="71"/>
      <c r="F105" s="71"/>
      <c r="G105" s="71"/>
      <c r="H105" s="72"/>
      <c r="I105" s="72"/>
      <c r="J105" s="72"/>
      <c r="K105" s="72"/>
      <c r="L105" s="72"/>
      <c r="M105" s="72"/>
      <c r="N105" s="72"/>
      <c r="O105" s="72"/>
      <c r="P105" s="72"/>
      <c r="Q105" s="72"/>
      <c r="R105" s="72"/>
      <c r="S105" s="72"/>
      <c r="T105" s="72"/>
    </row>
    <row r="106" spans="1:20" ht="15">
      <c r="A106" s="68"/>
      <c r="B106" s="92"/>
      <c r="C106" s="3"/>
      <c r="D106" s="70"/>
      <c r="E106" s="71"/>
      <c r="F106" s="71"/>
      <c r="G106" s="71"/>
      <c r="H106" s="72"/>
      <c r="I106" s="72"/>
      <c r="J106" s="72"/>
      <c r="K106" s="72"/>
      <c r="L106" s="72"/>
      <c r="M106" s="72"/>
      <c r="N106" s="72"/>
      <c r="O106" s="72"/>
      <c r="P106" s="72"/>
      <c r="Q106" s="72"/>
      <c r="R106" s="72"/>
      <c r="S106" s="72"/>
      <c r="T106" s="72"/>
    </row>
    <row r="107" spans="1:20" ht="15">
      <c r="A107" s="68"/>
      <c r="B107" s="92"/>
      <c r="C107" s="3"/>
      <c r="D107" s="70"/>
      <c r="E107" s="71"/>
      <c r="F107" s="71"/>
      <c r="G107" s="71"/>
      <c r="H107" s="72"/>
      <c r="I107" s="72"/>
      <c r="J107" s="72"/>
      <c r="K107" s="72"/>
      <c r="L107" s="72"/>
      <c r="M107" s="72"/>
      <c r="N107" s="72"/>
      <c r="O107" s="72"/>
      <c r="P107" s="72"/>
      <c r="Q107" s="72"/>
      <c r="R107" s="72"/>
      <c r="S107" s="72"/>
      <c r="T107" s="72"/>
    </row>
    <row r="108" spans="1:20" ht="15">
      <c r="A108" s="68"/>
      <c r="B108" s="92"/>
      <c r="C108" s="3"/>
      <c r="D108" s="70"/>
      <c r="E108" s="71"/>
      <c r="F108" s="71"/>
      <c r="G108" s="71"/>
      <c r="H108" s="72"/>
      <c r="I108" s="72"/>
      <c r="J108" s="72"/>
      <c r="K108" s="72"/>
      <c r="L108" s="72"/>
      <c r="M108" s="72"/>
      <c r="N108" s="72"/>
      <c r="O108" s="72"/>
      <c r="P108" s="72"/>
      <c r="Q108" s="72"/>
      <c r="R108" s="72"/>
      <c r="S108" s="72"/>
      <c r="T108" s="72"/>
    </row>
    <row r="109" spans="1:20" ht="15">
      <c r="A109" s="68"/>
      <c r="B109" s="92"/>
      <c r="C109" s="3"/>
      <c r="D109" s="70"/>
      <c r="E109" s="71"/>
      <c r="F109" s="71"/>
      <c r="G109" s="71"/>
      <c r="H109" s="72"/>
      <c r="I109" s="72"/>
      <c r="J109" s="72"/>
      <c r="K109" s="72"/>
      <c r="L109" s="72"/>
      <c r="M109" s="72"/>
      <c r="N109" s="72"/>
      <c r="O109" s="72"/>
      <c r="P109" s="72"/>
      <c r="Q109" s="72"/>
      <c r="R109" s="72"/>
      <c r="S109" s="72"/>
      <c r="T109" s="72"/>
    </row>
    <row r="110" spans="1:20" ht="15">
      <c r="A110" s="68"/>
      <c r="B110" s="92"/>
      <c r="C110" s="3"/>
      <c r="D110" s="70"/>
      <c r="E110" s="71"/>
      <c r="F110" s="71"/>
      <c r="G110" s="71"/>
      <c r="H110" s="72"/>
      <c r="I110" s="72"/>
      <c r="J110" s="72"/>
      <c r="K110" s="72"/>
      <c r="L110" s="72"/>
      <c r="M110" s="72"/>
      <c r="N110" s="72"/>
      <c r="O110" s="72"/>
      <c r="P110" s="72"/>
      <c r="Q110" s="72"/>
      <c r="R110" s="72"/>
      <c r="S110" s="72"/>
      <c r="T110" s="72"/>
    </row>
    <row r="111" spans="1:20" ht="15">
      <c r="A111" s="68"/>
      <c r="B111" s="92"/>
      <c r="C111" s="3"/>
      <c r="D111" s="70"/>
      <c r="E111" s="71"/>
      <c r="F111" s="71"/>
      <c r="G111" s="71"/>
      <c r="H111" s="72"/>
      <c r="I111" s="72"/>
      <c r="J111" s="72"/>
      <c r="K111" s="72"/>
      <c r="L111" s="72"/>
      <c r="M111" s="72"/>
      <c r="N111" s="72"/>
      <c r="O111" s="72"/>
      <c r="P111" s="72"/>
      <c r="Q111" s="72"/>
      <c r="R111" s="72"/>
      <c r="S111" s="72"/>
      <c r="T111" s="72"/>
    </row>
    <row r="112" spans="1:20" ht="15">
      <c r="A112" s="68"/>
      <c r="B112" s="92"/>
      <c r="C112" s="3"/>
      <c r="D112" s="70"/>
      <c r="E112" s="71"/>
      <c r="F112" s="71"/>
      <c r="G112" s="71"/>
      <c r="H112" s="72"/>
      <c r="I112" s="72"/>
      <c r="J112" s="72"/>
      <c r="K112" s="72"/>
      <c r="L112" s="72"/>
      <c r="M112" s="72"/>
      <c r="N112" s="72"/>
      <c r="O112" s="72"/>
      <c r="P112" s="72"/>
      <c r="Q112" s="72"/>
      <c r="R112" s="72"/>
      <c r="S112" s="72"/>
      <c r="T112" s="72"/>
    </row>
    <row r="113" spans="1:20" ht="15">
      <c r="A113" s="68"/>
      <c r="B113" s="92"/>
      <c r="C113" s="3"/>
      <c r="D113" s="70"/>
      <c r="E113" s="71"/>
      <c r="F113" s="71"/>
      <c r="G113" s="71"/>
      <c r="H113" s="72"/>
      <c r="I113" s="72"/>
      <c r="J113" s="72"/>
      <c r="K113" s="72"/>
      <c r="L113" s="72"/>
      <c r="M113" s="72"/>
      <c r="N113" s="72"/>
      <c r="O113" s="72"/>
      <c r="P113" s="72"/>
      <c r="Q113" s="72"/>
      <c r="R113" s="72"/>
      <c r="S113" s="72"/>
      <c r="T113" s="72"/>
    </row>
    <row r="114" spans="1:20" ht="15">
      <c r="A114" s="68"/>
      <c r="B114" s="92"/>
      <c r="C114" s="3"/>
      <c r="D114" s="70"/>
      <c r="E114" s="71"/>
      <c r="F114" s="71"/>
      <c r="G114" s="71"/>
      <c r="H114" s="72"/>
      <c r="I114" s="72"/>
      <c r="J114" s="72"/>
      <c r="K114" s="72"/>
      <c r="L114" s="72"/>
      <c r="M114" s="72"/>
      <c r="N114" s="72"/>
      <c r="O114" s="72"/>
      <c r="P114" s="72"/>
      <c r="Q114" s="72"/>
      <c r="R114" s="72"/>
      <c r="S114" s="72"/>
      <c r="T114" s="72"/>
    </row>
    <row r="115" spans="1:20" ht="15">
      <c r="A115" s="68"/>
      <c r="B115" s="92"/>
      <c r="C115" s="3"/>
      <c r="D115" s="70"/>
      <c r="E115" s="71"/>
      <c r="F115" s="71"/>
      <c r="G115" s="71"/>
      <c r="H115" s="72"/>
      <c r="I115" s="72"/>
      <c r="J115" s="72"/>
      <c r="K115" s="72"/>
      <c r="L115" s="72"/>
      <c r="M115" s="72"/>
      <c r="N115" s="72"/>
      <c r="O115" s="72"/>
      <c r="P115" s="72"/>
      <c r="Q115" s="72"/>
      <c r="R115" s="72"/>
      <c r="S115" s="72"/>
      <c r="T115" s="72"/>
    </row>
    <row r="116" spans="1:20" ht="15">
      <c r="A116" s="68"/>
      <c r="B116" s="92"/>
      <c r="C116" s="3"/>
      <c r="D116" s="70"/>
      <c r="E116" s="71"/>
      <c r="F116" s="71"/>
      <c r="G116" s="71"/>
      <c r="H116" s="72"/>
      <c r="I116" s="72"/>
      <c r="J116" s="72"/>
      <c r="K116" s="72"/>
      <c r="L116" s="72"/>
      <c r="M116" s="72"/>
      <c r="N116" s="72"/>
      <c r="O116" s="72"/>
      <c r="P116" s="72"/>
      <c r="Q116" s="72"/>
      <c r="R116" s="72"/>
      <c r="S116" s="72"/>
      <c r="T116" s="72"/>
    </row>
    <row r="117" spans="1:20" ht="15">
      <c r="A117" s="68"/>
      <c r="B117" s="92"/>
      <c r="C117" s="3"/>
      <c r="D117" s="70"/>
      <c r="E117" s="71"/>
      <c r="F117" s="71"/>
      <c r="G117" s="71"/>
      <c r="H117" s="72"/>
      <c r="I117" s="72"/>
      <c r="J117" s="72"/>
      <c r="K117" s="72"/>
      <c r="L117" s="72"/>
      <c r="M117" s="72"/>
      <c r="N117" s="72"/>
      <c r="O117" s="72"/>
      <c r="P117" s="72"/>
      <c r="Q117" s="72"/>
      <c r="R117" s="72"/>
      <c r="S117" s="72"/>
      <c r="T117" s="72"/>
    </row>
    <row r="118" spans="1:20" ht="15">
      <c r="A118" s="68"/>
      <c r="B118" s="92"/>
      <c r="C118" s="3"/>
      <c r="D118" s="70"/>
      <c r="E118" s="71"/>
      <c r="F118" s="71"/>
      <c r="G118" s="71"/>
      <c r="H118" s="72"/>
      <c r="I118" s="72"/>
      <c r="J118" s="72"/>
      <c r="K118" s="72"/>
      <c r="L118" s="72"/>
      <c r="M118" s="72"/>
      <c r="N118" s="72"/>
      <c r="O118" s="72"/>
      <c r="P118" s="72"/>
      <c r="Q118" s="72"/>
      <c r="R118" s="72"/>
      <c r="S118" s="72"/>
      <c r="T118" s="72"/>
    </row>
    <row r="119" spans="1:20" ht="15">
      <c r="A119" s="68"/>
      <c r="B119" s="92"/>
      <c r="C119" s="3"/>
      <c r="D119" s="70"/>
      <c r="E119" s="71"/>
      <c r="F119" s="71"/>
      <c r="G119" s="71"/>
      <c r="H119" s="72"/>
      <c r="I119" s="72"/>
      <c r="J119" s="72"/>
      <c r="K119" s="72"/>
      <c r="L119" s="72"/>
      <c r="M119" s="72"/>
      <c r="N119" s="72"/>
      <c r="O119" s="72"/>
      <c r="P119" s="72"/>
      <c r="Q119" s="72"/>
      <c r="R119" s="72"/>
      <c r="S119" s="72"/>
      <c r="T119" s="72"/>
    </row>
    <row r="120" spans="1:20" ht="15">
      <c r="A120" s="68"/>
      <c r="B120" s="92"/>
      <c r="C120" s="3"/>
      <c r="D120" s="70"/>
      <c r="E120" s="71"/>
      <c r="F120" s="71"/>
      <c r="G120" s="71"/>
      <c r="H120" s="72"/>
      <c r="I120" s="72"/>
      <c r="J120" s="72"/>
      <c r="K120" s="72"/>
      <c r="L120" s="72"/>
      <c r="M120" s="72"/>
      <c r="N120" s="72"/>
      <c r="O120" s="72"/>
      <c r="P120" s="72"/>
      <c r="Q120" s="72"/>
      <c r="R120" s="72"/>
      <c r="S120" s="72"/>
      <c r="T120" s="72"/>
    </row>
    <row r="121" spans="1:20" ht="15">
      <c r="A121" s="68"/>
      <c r="B121" s="92"/>
      <c r="C121" s="3"/>
      <c r="D121" s="70"/>
      <c r="E121" s="71"/>
      <c r="F121" s="71"/>
      <c r="G121" s="71"/>
      <c r="H121" s="72"/>
      <c r="I121" s="72"/>
      <c r="J121" s="72"/>
      <c r="K121" s="72"/>
      <c r="L121" s="72"/>
      <c r="M121" s="72"/>
      <c r="N121" s="72"/>
      <c r="O121" s="72"/>
      <c r="P121" s="72"/>
      <c r="Q121" s="72"/>
      <c r="R121" s="72"/>
      <c r="S121" s="72"/>
      <c r="T121" s="72"/>
    </row>
    <row r="122" spans="1:20" ht="15">
      <c r="A122" s="68"/>
      <c r="B122" s="92"/>
      <c r="C122" s="3"/>
      <c r="D122" s="70"/>
      <c r="E122" s="71"/>
      <c r="F122" s="71"/>
      <c r="G122" s="71"/>
      <c r="H122" s="72"/>
      <c r="I122" s="72"/>
      <c r="J122" s="72"/>
      <c r="K122" s="72"/>
      <c r="L122" s="72"/>
      <c r="M122" s="72"/>
      <c r="N122" s="72"/>
      <c r="O122" s="72"/>
      <c r="P122" s="72"/>
      <c r="Q122" s="72"/>
      <c r="R122" s="72"/>
      <c r="S122" s="72"/>
      <c r="T122" s="72"/>
    </row>
    <row r="123" spans="1:20" ht="15">
      <c r="A123" s="68"/>
      <c r="B123" s="92"/>
      <c r="C123" s="3"/>
      <c r="D123" s="70"/>
      <c r="E123" s="71"/>
      <c r="F123" s="71"/>
      <c r="G123" s="71"/>
      <c r="H123" s="72"/>
      <c r="I123" s="72"/>
      <c r="J123" s="72"/>
      <c r="K123" s="72"/>
      <c r="L123" s="72"/>
      <c r="M123" s="72"/>
      <c r="N123" s="72"/>
      <c r="O123" s="72"/>
      <c r="P123" s="72"/>
      <c r="Q123" s="72"/>
      <c r="R123" s="72"/>
      <c r="S123" s="72"/>
      <c r="T123" s="72"/>
    </row>
    <row r="124" spans="1:20" ht="15">
      <c r="A124" s="68"/>
      <c r="B124" s="92"/>
      <c r="C124" s="3"/>
      <c r="D124" s="70"/>
      <c r="E124" s="71"/>
      <c r="F124" s="71"/>
      <c r="G124" s="71"/>
      <c r="H124" s="72"/>
      <c r="I124" s="72"/>
      <c r="J124" s="72"/>
      <c r="K124" s="72"/>
      <c r="L124" s="72"/>
      <c r="M124" s="72"/>
      <c r="N124" s="72"/>
      <c r="O124" s="72"/>
      <c r="P124" s="72"/>
      <c r="Q124" s="72"/>
      <c r="R124" s="72"/>
      <c r="S124" s="72"/>
      <c r="T124" s="72"/>
    </row>
    <row r="125" spans="1:20" ht="15">
      <c r="A125" s="68"/>
      <c r="B125" s="92"/>
      <c r="C125" s="3"/>
      <c r="D125" s="70"/>
      <c r="E125" s="71"/>
      <c r="F125" s="71"/>
      <c r="G125" s="71"/>
      <c r="H125" s="72"/>
      <c r="I125" s="72"/>
      <c r="J125" s="72"/>
      <c r="K125" s="72"/>
      <c r="L125" s="72"/>
      <c r="M125" s="72"/>
      <c r="N125" s="72"/>
      <c r="O125" s="72"/>
      <c r="P125" s="72"/>
      <c r="Q125" s="72"/>
      <c r="R125" s="72"/>
      <c r="S125" s="72"/>
      <c r="T125" s="72"/>
    </row>
    <row r="126" spans="1:20" ht="15">
      <c r="A126" s="68"/>
      <c r="B126" s="92"/>
      <c r="C126" s="3"/>
      <c r="D126" s="70"/>
      <c r="E126" s="71"/>
      <c r="F126" s="71"/>
      <c r="G126" s="71"/>
      <c r="H126" s="72"/>
      <c r="I126" s="72"/>
      <c r="J126" s="72"/>
      <c r="K126" s="72"/>
      <c r="L126" s="72"/>
      <c r="M126" s="72"/>
      <c r="N126" s="72"/>
      <c r="O126" s="72"/>
      <c r="P126" s="72"/>
      <c r="Q126" s="72"/>
      <c r="R126" s="72"/>
      <c r="S126" s="72"/>
      <c r="T126" s="72"/>
    </row>
    <row r="127" spans="1:20" ht="15">
      <c r="A127" s="68"/>
      <c r="B127" s="92"/>
      <c r="C127" s="3"/>
      <c r="D127" s="70"/>
      <c r="E127" s="71"/>
      <c r="F127" s="71"/>
      <c r="G127" s="71"/>
      <c r="H127" s="72"/>
      <c r="I127" s="72"/>
      <c r="J127" s="72"/>
      <c r="K127" s="72"/>
      <c r="L127" s="72"/>
      <c r="M127" s="72"/>
      <c r="N127" s="72"/>
      <c r="O127" s="72"/>
      <c r="P127" s="72"/>
      <c r="Q127" s="72"/>
      <c r="R127" s="72"/>
      <c r="S127" s="72"/>
      <c r="T127" s="72"/>
    </row>
    <row r="128" spans="1:20" ht="15">
      <c r="A128" s="68"/>
      <c r="B128" s="92"/>
      <c r="C128" s="3"/>
      <c r="D128" s="70"/>
      <c r="E128" s="71"/>
      <c r="F128" s="71"/>
      <c r="G128" s="71"/>
      <c r="H128" s="72"/>
      <c r="I128" s="72"/>
      <c r="J128" s="72"/>
      <c r="K128" s="72"/>
      <c r="L128" s="72"/>
      <c r="M128" s="72"/>
      <c r="N128" s="72"/>
      <c r="O128" s="72"/>
      <c r="P128" s="72"/>
      <c r="Q128" s="72"/>
      <c r="R128" s="72"/>
      <c r="S128" s="72"/>
      <c r="T128" s="72"/>
    </row>
    <row r="129" spans="1:20" ht="15">
      <c r="A129" s="68"/>
      <c r="B129" s="92"/>
      <c r="C129" s="3"/>
      <c r="D129" s="70"/>
      <c r="E129" s="71"/>
      <c r="F129" s="71"/>
      <c r="G129" s="71"/>
      <c r="H129" s="72"/>
      <c r="I129" s="72"/>
      <c r="J129" s="72"/>
      <c r="K129" s="72"/>
      <c r="L129" s="72"/>
      <c r="M129" s="72"/>
      <c r="N129" s="72"/>
      <c r="O129" s="72"/>
      <c r="P129" s="72"/>
      <c r="Q129" s="72"/>
      <c r="R129" s="72"/>
      <c r="S129" s="72"/>
      <c r="T129" s="72"/>
    </row>
    <row r="130" spans="1:20" ht="15">
      <c r="A130" s="68"/>
      <c r="B130" s="92"/>
      <c r="C130" s="3"/>
      <c r="D130" s="70"/>
      <c r="E130" s="71"/>
      <c r="F130" s="71"/>
      <c r="G130" s="71"/>
      <c r="H130" s="72"/>
      <c r="I130" s="72"/>
      <c r="J130" s="72"/>
      <c r="K130" s="72"/>
      <c r="L130" s="72"/>
      <c r="M130" s="72"/>
      <c r="N130" s="72"/>
      <c r="O130" s="72"/>
      <c r="P130" s="72"/>
      <c r="Q130" s="72"/>
      <c r="R130" s="72"/>
      <c r="S130" s="72"/>
      <c r="T130" s="72"/>
    </row>
    <row r="131" spans="1:20" ht="15">
      <c r="A131" s="68"/>
      <c r="B131" s="92"/>
      <c r="C131" s="3"/>
      <c r="D131" s="70"/>
      <c r="E131" s="71"/>
      <c r="F131" s="71"/>
      <c r="G131" s="71"/>
      <c r="H131" s="72"/>
      <c r="I131" s="72"/>
      <c r="J131" s="72"/>
      <c r="K131" s="72"/>
      <c r="L131" s="72"/>
      <c r="M131" s="72"/>
      <c r="N131" s="72"/>
      <c r="O131" s="72"/>
      <c r="P131" s="72"/>
      <c r="Q131" s="72"/>
      <c r="R131" s="72"/>
      <c r="S131" s="72"/>
      <c r="T131" s="72"/>
    </row>
    <row r="132" spans="1:20" ht="15">
      <c r="A132" s="68"/>
      <c r="B132" s="92"/>
      <c r="C132" s="3"/>
      <c r="D132" s="70"/>
      <c r="E132" s="71"/>
      <c r="F132" s="71"/>
      <c r="G132" s="71"/>
      <c r="H132" s="72"/>
      <c r="I132" s="72"/>
      <c r="J132" s="72"/>
      <c r="K132" s="72"/>
      <c r="L132" s="72"/>
      <c r="M132" s="72"/>
      <c r="N132" s="72"/>
      <c r="O132" s="72"/>
      <c r="P132" s="72"/>
      <c r="Q132" s="72"/>
      <c r="R132" s="72"/>
      <c r="S132" s="72"/>
      <c r="T132" s="72"/>
    </row>
    <row r="133" spans="1:20" ht="15">
      <c r="A133" s="68"/>
      <c r="B133" s="92"/>
      <c r="C133" s="3"/>
      <c r="D133" s="70"/>
      <c r="E133" s="71"/>
      <c r="F133" s="71"/>
      <c r="G133" s="71"/>
      <c r="H133" s="72"/>
      <c r="I133" s="72"/>
      <c r="J133" s="72"/>
      <c r="K133" s="72"/>
      <c r="L133" s="72"/>
      <c r="M133" s="72"/>
      <c r="N133" s="72"/>
      <c r="O133" s="72"/>
      <c r="P133" s="72"/>
      <c r="Q133" s="72"/>
      <c r="R133" s="72"/>
      <c r="S133" s="72"/>
      <c r="T133" s="72"/>
    </row>
    <row r="134" spans="1:20" ht="15">
      <c r="A134" s="68"/>
      <c r="B134" s="92"/>
      <c r="C134" s="3"/>
      <c r="D134" s="70"/>
      <c r="E134" s="71"/>
      <c r="F134" s="71"/>
      <c r="G134" s="71"/>
      <c r="H134" s="72"/>
      <c r="I134" s="72"/>
      <c r="J134" s="72"/>
      <c r="K134" s="72"/>
      <c r="L134" s="72"/>
      <c r="M134" s="72"/>
      <c r="N134" s="72"/>
      <c r="O134" s="72"/>
      <c r="P134" s="72"/>
      <c r="Q134" s="72"/>
      <c r="R134" s="72"/>
      <c r="S134" s="72"/>
      <c r="T134" s="72"/>
    </row>
    <row r="135" spans="1:20" ht="15">
      <c r="A135" s="68"/>
      <c r="B135" s="92"/>
      <c r="C135" s="3"/>
      <c r="D135" s="70"/>
      <c r="E135" s="71"/>
      <c r="F135" s="71"/>
      <c r="G135" s="71"/>
      <c r="H135" s="72"/>
      <c r="I135" s="72"/>
      <c r="J135" s="72"/>
      <c r="K135" s="72"/>
      <c r="L135" s="72"/>
      <c r="M135" s="72"/>
      <c r="N135" s="72"/>
      <c r="O135" s="72"/>
      <c r="P135" s="72"/>
      <c r="Q135" s="72"/>
      <c r="R135" s="72"/>
      <c r="S135" s="72"/>
      <c r="T135" s="72"/>
    </row>
    <row r="136" spans="1:20" ht="15">
      <c r="A136" s="68"/>
      <c r="B136" s="92"/>
      <c r="C136" s="3"/>
      <c r="D136" s="70"/>
      <c r="E136" s="71"/>
      <c r="F136" s="71"/>
      <c r="G136" s="71"/>
      <c r="H136" s="72"/>
      <c r="I136" s="72"/>
      <c r="J136" s="72"/>
      <c r="K136" s="72"/>
      <c r="L136" s="72"/>
      <c r="M136" s="72"/>
      <c r="N136" s="72"/>
      <c r="O136" s="72"/>
      <c r="P136" s="72"/>
      <c r="Q136" s="72"/>
      <c r="R136" s="72"/>
      <c r="S136" s="72"/>
      <c r="T136" s="72"/>
    </row>
    <row r="137" spans="1:20" ht="15">
      <c r="A137" s="68"/>
      <c r="B137" s="92"/>
      <c r="C137" s="3"/>
      <c r="D137" s="70"/>
      <c r="E137" s="71"/>
      <c r="F137" s="71"/>
      <c r="G137" s="71"/>
      <c r="H137" s="72"/>
      <c r="I137" s="72"/>
      <c r="J137" s="72"/>
      <c r="K137" s="72"/>
      <c r="L137" s="72"/>
      <c r="M137" s="72"/>
      <c r="N137" s="72"/>
      <c r="O137" s="72"/>
      <c r="P137" s="72"/>
      <c r="Q137" s="72"/>
      <c r="R137" s="72"/>
      <c r="S137" s="72"/>
      <c r="T137" s="72"/>
    </row>
    <row r="138" spans="1:20" ht="15">
      <c r="A138" s="68"/>
      <c r="B138" s="92"/>
      <c r="C138" s="3"/>
      <c r="D138" s="70"/>
      <c r="E138" s="71"/>
      <c r="F138" s="71"/>
      <c r="G138" s="71"/>
      <c r="H138" s="72"/>
      <c r="I138" s="72"/>
      <c r="J138" s="72"/>
      <c r="K138" s="72"/>
      <c r="L138" s="72"/>
      <c r="M138" s="72"/>
      <c r="N138" s="72"/>
      <c r="O138" s="72"/>
      <c r="P138" s="72"/>
      <c r="Q138" s="72"/>
      <c r="R138" s="72"/>
      <c r="S138" s="72"/>
      <c r="T138" s="72"/>
    </row>
    <row r="139" spans="1:20" ht="15">
      <c r="A139" s="68"/>
      <c r="B139" s="92"/>
      <c r="C139" s="3"/>
      <c r="D139" s="70"/>
      <c r="E139" s="71"/>
      <c r="F139" s="71"/>
      <c r="G139" s="71"/>
      <c r="H139" s="72"/>
      <c r="I139" s="72"/>
      <c r="J139" s="72"/>
      <c r="K139" s="72"/>
      <c r="L139" s="72"/>
      <c r="M139" s="72"/>
      <c r="N139" s="72"/>
      <c r="O139" s="72"/>
      <c r="P139" s="72"/>
      <c r="Q139" s="72"/>
      <c r="R139" s="72"/>
      <c r="S139" s="72"/>
      <c r="T139" s="72"/>
    </row>
    <row r="140" spans="1:20" ht="15">
      <c r="A140" s="68"/>
      <c r="B140" s="92"/>
      <c r="C140" s="3"/>
      <c r="D140" s="70"/>
      <c r="E140" s="71"/>
      <c r="F140" s="71"/>
      <c r="G140" s="71"/>
      <c r="H140" s="72"/>
      <c r="I140" s="72"/>
      <c r="J140" s="72"/>
      <c r="K140" s="72"/>
      <c r="L140" s="72"/>
      <c r="M140" s="72"/>
      <c r="N140" s="72"/>
      <c r="O140" s="72"/>
      <c r="P140" s="72"/>
      <c r="Q140" s="72"/>
      <c r="R140" s="72"/>
      <c r="S140" s="72"/>
      <c r="T140" s="72"/>
    </row>
    <row r="141" spans="1:20" ht="15">
      <c r="A141" s="68"/>
      <c r="B141" s="92"/>
      <c r="C141" s="3"/>
      <c r="D141" s="70"/>
      <c r="E141" s="71"/>
      <c r="F141" s="71"/>
      <c r="G141" s="71"/>
      <c r="H141" s="72"/>
      <c r="I141" s="72"/>
      <c r="J141" s="72"/>
      <c r="K141" s="72"/>
      <c r="L141" s="72"/>
      <c r="M141" s="72"/>
      <c r="N141" s="72"/>
      <c r="O141" s="72"/>
      <c r="P141" s="72"/>
      <c r="Q141" s="72"/>
      <c r="R141" s="72"/>
      <c r="S141" s="72"/>
      <c r="T141" s="72"/>
    </row>
    <row r="142" spans="1:20" ht="15">
      <c r="A142" s="68"/>
      <c r="B142" s="92"/>
      <c r="C142" s="3"/>
      <c r="D142" s="70"/>
      <c r="E142" s="71"/>
      <c r="F142" s="71"/>
      <c r="G142" s="71"/>
      <c r="H142" s="72"/>
      <c r="I142" s="72"/>
      <c r="J142" s="72"/>
      <c r="K142" s="72"/>
      <c r="L142" s="72"/>
      <c r="M142" s="72"/>
      <c r="N142" s="72"/>
      <c r="O142" s="72"/>
      <c r="P142" s="72"/>
      <c r="Q142" s="72"/>
      <c r="R142" s="72"/>
      <c r="S142" s="72"/>
      <c r="T142" s="72"/>
    </row>
    <row r="143" spans="1:20" ht="15">
      <c r="A143" s="68"/>
      <c r="B143" s="92"/>
      <c r="C143" s="3"/>
      <c r="D143" s="70"/>
      <c r="E143" s="71"/>
      <c r="F143" s="71"/>
      <c r="G143" s="71"/>
      <c r="H143" s="72"/>
      <c r="I143" s="72"/>
      <c r="J143" s="72"/>
      <c r="K143" s="72"/>
      <c r="L143" s="72"/>
      <c r="M143" s="72"/>
      <c r="N143" s="72"/>
      <c r="O143" s="72"/>
      <c r="P143" s="72"/>
      <c r="Q143" s="72"/>
      <c r="R143" s="72"/>
      <c r="S143" s="72"/>
      <c r="T143" s="72"/>
    </row>
    <row r="144" spans="1:20" ht="15">
      <c r="A144" s="68"/>
      <c r="B144" s="92"/>
      <c r="C144" s="91"/>
      <c r="D144" s="70"/>
      <c r="E144" s="71"/>
      <c r="F144" s="71"/>
      <c r="G144" s="71"/>
      <c r="H144" s="72"/>
      <c r="I144" s="72"/>
      <c r="J144" s="72"/>
      <c r="K144" s="72"/>
      <c r="L144" s="72"/>
      <c r="M144" s="72"/>
      <c r="N144" s="72"/>
      <c r="O144" s="72"/>
      <c r="P144" s="72"/>
      <c r="Q144" s="72"/>
      <c r="R144" s="72"/>
      <c r="S144" s="72"/>
      <c r="T144" s="72"/>
    </row>
    <row r="145" spans="1:20" ht="15">
      <c r="A145" s="68"/>
      <c r="B145" s="92"/>
      <c r="C145" s="3"/>
      <c r="D145" s="70"/>
      <c r="E145" s="71"/>
      <c r="F145" s="71"/>
      <c r="G145" s="71"/>
      <c r="H145" s="72"/>
      <c r="I145" s="72"/>
      <c r="J145" s="72"/>
      <c r="K145" s="72"/>
      <c r="L145" s="72"/>
      <c r="M145" s="72"/>
      <c r="N145" s="72"/>
      <c r="O145" s="72"/>
      <c r="P145" s="72"/>
      <c r="Q145" s="72"/>
      <c r="R145" s="72"/>
      <c r="S145" s="72"/>
      <c r="T145" s="72"/>
    </row>
    <row r="146" spans="1:20" ht="15">
      <c r="A146" s="68"/>
      <c r="B146" s="92"/>
      <c r="C146" s="3"/>
      <c r="D146" s="70"/>
      <c r="E146" s="71"/>
      <c r="F146" s="71"/>
      <c r="G146" s="71"/>
      <c r="H146" s="72"/>
      <c r="I146" s="72"/>
      <c r="J146" s="72"/>
      <c r="K146" s="72"/>
      <c r="L146" s="72"/>
      <c r="M146" s="72"/>
      <c r="N146" s="72"/>
      <c r="O146" s="72"/>
      <c r="P146" s="72"/>
      <c r="Q146" s="72"/>
      <c r="R146" s="72"/>
      <c r="S146" s="72"/>
      <c r="T146" s="72"/>
    </row>
    <row r="147" spans="1:20" ht="15">
      <c r="A147" s="68"/>
      <c r="B147" s="92"/>
      <c r="C147" s="3"/>
      <c r="D147" s="70"/>
      <c r="E147" s="71"/>
      <c r="F147" s="71"/>
      <c r="G147" s="71"/>
      <c r="H147" s="72"/>
      <c r="I147" s="72"/>
      <c r="J147" s="72"/>
      <c r="K147" s="72"/>
      <c r="L147" s="72"/>
      <c r="M147" s="72"/>
      <c r="N147" s="72"/>
      <c r="O147" s="72"/>
      <c r="P147" s="72"/>
      <c r="Q147" s="72"/>
      <c r="R147" s="72"/>
      <c r="S147" s="72"/>
      <c r="T147" s="72"/>
    </row>
    <row r="148" spans="1:20" ht="15">
      <c r="A148" s="68"/>
      <c r="B148" s="92"/>
      <c r="C148" s="3"/>
      <c r="D148" s="70"/>
      <c r="E148" s="71"/>
      <c r="F148" s="71"/>
      <c r="G148" s="71"/>
      <c r="H148" s="72"/>
      <c r="I148" s="72"/>
      <c r="J148" s="72"/>
      <c r="K148" s="72"/>
      <c r="L148" s="72"/>
      <c r="M148" s="72"/>
      <c r="N148" s="72"/>
      <c r="O148" s="72"/>
      <c r="P148" s="72"/>
      <c r="Q148" s="72"/>
      <c r="R148" s="72"/>
      <c r="S148" s="72"/>
      <c r="T148" s="72"/>
    </row>
    <row r="149" spans="1:20" ht="15">
      <c r="A149" s="68"/>
      <c r="B149" s="92"/>
      <c r="C149" s="3"/>
      <c r="D149" s="70"/>
      <c r="E149" s="71"/>
      <c r="F149" s="71"/>
      <c r="G149" s="71"/>
      <c r="H149" s="72"/>
      <c r="I149" s="72"/>
      <c r="J149" s="72"/>
      <c r="K149" s="72"/>
      <c r="L149" s="72"/>
      <c r="M149" s="72"/>
      <c r="N149" s="72"/>
      <c r="O149" s="72"/>
      <c r="P149" s="72"/>
      <c r="Q149" s="72"/>
      <c r="R149" s="72"/>
      <c r="S149" s="72"/>
      <c r="T149" s="72"/>
    </row>
    <row r="150" spans="1:20" ht="15">
      <c r="A150" s="68"/>
      <c r="B150" s="92"/>
      <c r="C150" s="3"/>
      <c r="D150" s="70"/>
      <c r="E150" s="71"/>
      <c r="F150" s="71"/>
      <c r="G150" s="71"/>
      <c r="H150" s="72"/>
      <c r="I150" s="72"/>
      <c r="J150" s="72"/>
      <c r="K150" s="72"/>
      <c r="L150" s="72"/>
      <c r="M150" s="72"/>
      <c r="N150" s="72"/>
      <c r="O150" s="72"/>
      <c r="P150" s="72"/>
      <c r="Q150" s="72"/>
      <c r="R150" s="72"/>
      <c r="S150" s="72"/>
      <c r="T150" s="72"/>
    </row>
    <row r="151" spans="1:20" ht="15">
      <c r="A151" s="68"/>
      <c r="B151" s="92"/>
      <c r="C151" s="3"/>
      <c r="D151" s="70"/>
      <c r="E151" s="71"/>
      <c r="F151" s="71"/>
      <c r="G151" s="71"/>
      <c r="H151" s="72"/>
      <c r="I151" s="72"/>
      <c r="J151" s="72"/>
      <c r="K151" s="72"/>
      <c r="L151" s="72"/>
      <c r="M151" s="72"/>
      <c r="N151" s="72"/>
      <c r="O151" s="72"/>
      <c r="P151" s="72"/>
      <c r="Q151" s="72"/>
      <c r="R151" s="72"/>
      <c r="S151" s="72"/>
      <c r="T151" s="72"/>
    </row>
    <row r="152" spans="1:20" ht="15">
      <c r="A152" s="68"/>
      <c r="B152" s="92"/>
      <c r="C152" s="3"/>
      <c r="D152" s="70"/>
      <c r="E152" s="71"/>
      <c r="F152" s="71"/>
      <c r="G152" s="71"/>
      <c r="H152" s="72"/>
      <c r="I152" s="72"/>
      <c r="J152" s="72"/>
      <c r="K152" s="72"/>
      <c r="L152" s="72"/>
      <c r="M152" s="72"/>
      <c r="N152" s="72"/>
      <c r="O152" s="72"/>
      <c r="P152" s="72"/>
      <c r="Q152" s="72"/>
      <c r="R152" s="72"/>
      <c r="S152" s="72"/>
      <c r="T152" s="72"/>
    </row>
    <row r="153" spans="1:20" ht="15">
      <c r="A153" s="68"/>
      <c r="B153" s="92"/>
      <c r="C153" s="3"/>
      <c r="D153" s="70"/>
      <c r="E153" s="71"/>
      <c r="F153" s="71"/>
      <c r="G153" s="71"/>
      <c r="H153" s="72"/>
      <c r="I153" s="72"/>
      <c r="J153" s="72"/>
      <c r="K153" s="72"/>
      <c r="L153" s="72"/>
      <c r="M153" s="72"/>
      <c r="N153" s="72"/>
      <c r="O153" s="72"/>
      <c r="P153" s="72"/>
      <c r="Q153" s="72"/>
      <c r="R153" s="72"/>
      <c r="S153" s="72"/>
      <c r="T153" s="72"/>
    </row>
    <row r="154" spans="1:20" ht="15">
      <c r="A154" s="68"/>
      <c r="B154" s="92"/>
      <c r="C154" s="3"/>
      <c r="D154" s="70"/>
      <c r="E154" s="71"/>
      <c r="F154" s="71"/>
      <c r="G154" s="71"/>
      <c r="H154" s="72"/>
      <c r="I154" s="72"/>
      <c r="J154" s="72"/>
      <c r="K154" s="72"/>
      <c r="L154" s="72"/>
      <c r="M154" s="72"/>
      <c r="N154" s="72"/>
      <c r="O154" s="72"/>
      <c r="P154" s="72"/>
      <c r="Q154" s="72"/>
      <c r="R154" s="72"/>
      <c r="S154" s="72"/>
      <c r="T154" s="72"/>
    </row>
    <row r="155" spans="1:20" ht="15">
      <c r="A155" s="68"/>
      <c r="B155" s="92"/>
      <c r="C155" s="3"/>
      <c r="D155" s="70"/>
      <c r="E155" s="71"/>
      <c r="F155" s="71"/>
      <c r="G155" s="71"/>
      <c r="H155" s="72"/>
      <c r="I155" s="72"/>
      <c r="J155" s="72"/>
      <c r="K155" s="72"/>
      <c r="L155" s="72"/>
      <c r="M155" s="72"/>
      <c r="N155" s="72"/>
      <c r="O155" s="72"/>
      <c r="P155" s="72"/>
      <c r="Q155" s="72"/>
      <c r="R155" s="72"/>
      <c r="S155" s="72"/>
      <c r="T155" s="72"/>
    </row>
    <row r="156" spans="1:20" ht="15">
      <c r="A156" s="68"/>
      <c r="B156" s="92"/>
      <c r="C156" s="3"/>
      <c r="D156" s="70"/>
      <c r="E156" s="71"/>
      <c r="F156" s="71"/>
      <c r="G156" s="71"/>
      <c r="H156" s="72"/>
      <c r="I156" s="72"/>
      <c r="J156" s="72"/>
      <c r="K156" s="72"/>
      <c r="L156" s="72"/>
      <c r="M156" s="72"/>
      <c r="N156" s="72"/>
      <c r="O156" s="72"/>
      <c r="P156" s="72"/>
      <c r="Q156" s="72"/>
      <c r="R156" s="72"/>
      <c r="S156" s="72"/>
      <c r="T156" s="72"/>
    </row>
    <row r="157" spans="1:20" ht="15">
      <c r="A157" s="68"/>
      <c r="B157" s="92"/>
      <c r="C157" s="3"/>
      <c r="D157" s="70"/>
      <c r="E157" s="71"/>
      <c r="F157" s="71"/>
      <c r="G157" s="71"/>
      <c r="H157" s="72"/>
      <c r="I157" s="72"/>
      <c r="J157" s="72"/>
      <c r="K157" s="72"/>
      <c r="L157" s="72"/>
      <c r="M157" s="72"/>
      <c r="N157" s="72"/>
      <c r="O157" s="72"/>
      <c r="P157" s="72"/>
      <c r="Q157" s="72"/>
      <c r="R157" s="72"/>
      <c r="S157" s="72"/>
      <c r="T157" s="72"/>
    </row>
    <row r="158" spans="1:20" ht="15">
      <c r="A158" s="68"/>
      <c r="B158" s="92"/>
      <c r="C158" s="3"/>
      <c r="D158" s="70"/>
      <c r="E158" s="71"/>
      <c r="F158" s="71"/>
      <c r="G158" s="71"/>
      <c r="H158" s="72"/>
      <c r="I158" s="72"/>
      <c r="J158" s="72"/>
      <c r="K158" s="72"/>
      <c r="L158" s="72"/>
      <c r="M158" s="72"/>
      <c r="N158" s="72"/>
      <c r="O158" s="72"/>
      <c r="P158" s="72"/>
      <c r="Q158" s="72"/>
      <c r="R158" s="72"/>
      <c r="S158" s="72"/>
      <c r="T158" s="72"/>
    </row>
    <row r="159" spans="1:20" ht="15">
      <c r="A159" s="68"/>
      <c r="B159" s="92"/>
      <c r="C159" s="3"/>
      <c r="D159" s="70"/>
      <c r="E159" s="71"/>
      <c r="F159" s="71"/>
      <c r="G159" s="71"/>
      <c r="H159" s="72"/>
      <c r="I159" s="72"/>
      <c r="J159" s="72"/>
      <c r="K159" s="72"/>
      <c r="L159" s="72"/>
      <c r="M159" s="72"/>
      <c r="N159" s="72"/>
      <c r="O159" s="72"/>
      <c r="P159" s="72"/>
      <c r="Q159" s="72"/>
      <c r="R159" s="72"/>
      <c r="S159" s="72"/>
      <c r="T159" s="72"/>
    </row>
    <row r="160" spans="1:20" ht="15">
      <c r="A160" s="68"/>
      <c r="B160" s="92"/>
      <c r="C160" s="3"/>
      <c r="D160" s="70"/>
      <c r="E160" s="71"/>
      <c r="F160" s="71"/>
      <c r="G160" s="71"/>
      <c r="H160" s="72"/>
      <c r="I160" s="72"/>
      <c r="J160" s="72"/>
      <c r="K160" s="72"/>
      <c r="L160" s="72"/>
      <c r="M160" s="72"/>
      <c r="N160" s="72"/>
      <c r="O160" s="72"/>
      <c r="P160" s="72"/>
      <c r="Q160" s="72"/>
      <c r="R160" s="72"/>
      <c r="S160" s="72"/>
      <c r="T160" s="72"/>
    </row>
    <row r="161" spans="1:20" ht="15">
      <c r="A161" s="68"/>
      <c r="B161" s="92"/>
      <c r="C161" s="3"/>
      <c r="D161" s="70"/>
      <c r="E161" s="71"/>
      <c r="F161" s="71"/>
      <c r="G161" s="71"/>
      <c r="H161" s="72"/>
      <c r="I161" s="72"/>
      <c r="J161" s="72"/>
      <c r="K161" s="72"/>
      <c r="L161" s="72"/>
      <c r="M161" s="72"/>
      <c r="N161" s="72"/>
      <c r="O161" s="72"/>
      <c r="P161" s="72"/>
      <c r="Q161" s="72"/>
      <c r="R161" s="72"/>
      <c r="S161" s="72"/>
      <c r="T161" s="72"/>
    </row>
    <row r="162" spans="1:20" ht="15">
      <c r="A162" s="68"/>
      <c r="B162" s="92"/>
      <c r="C162" s="3"/>
      <c r="D162" s="70"/>
      <c r="E162" s="71"/>
      <c r="F162" s="71"/>
      <c r="G162" s="71"/>
      <c r="H162" s="72"/>
      <c r="I162" s="72"/>
      <c r="J162" s="72"/>
      <c r="K162" s="72"/>
      <c r="L162" s="72"/>
      <c r="M162" s="72"/>
      <c r="N162" s="72"/>
      <c r="O162" s="72"/>
      <c r="P162" s="72"/>
      <c r="Q162" s="72"/>
      <c r="R162" s="72"/>
      <c r="S162" s="72"/>
      <c r="T162" s="72"/>
    </row>
    <row r="163" spans="1:20" ht="15">
      <c r="A163" s="68"/>
      <c r="B163" s="92"/>
      <c r="C163" s="3"/>
      <c r="D163" s="70"/>
      <c r="E163" s="71"/>
      <c r="F163" s="71"/>
      <c r="G163" s="71"/>
      <c r="H163" s="72"/>
      <c r="I163" s="72"/>
      <c r="J163" s="72"/>
      <c r="K163" s="72"/>
      <c r="L163" s="72"/>
      <c r="M163" s="72"/>
      <c r="N163" s="72"/>
      <c r="O163" s="72"/>
      <c r="P163" s="72"/>
      <c r="Q163" s="72"/>
      <c r="R163" s="72"/>
      <c r="S163" s="72"/>
      <c r="T163" s="72"/>
    </row>
    <row r="164" spans="1:20" ht="15">
      <c r="A164" s="68"/>
      <c r="B164" s="92"/>
      <c r="C164" s="3"/>
      <c r="D164" s="70"/>
      <c r="E164" s="71"/>
      <c r="F164" s="71"/>
      <c r="G164" s="71"/>
      <c r="H164" s="72"/>
      <c r="I164" s="72"/>
      <c r="J164" s="72"/>
      <c r="K164" s="72"/>
      <c r="L164" s="72"/>
      <c r="M164" s="72"/>
      <c r="N164" s="72"/>
      <c r="O164" s="72"/>
      <c r="P164" s="72"/>
      <c r="Q164" s="72"/>
      <c r="R164" s="72"/>
      <c r="S164" s="72"/>
      <c r="T164" s="72"/>
    </row>
    <row r="165" spans="1:20" ht="15">
      <c r="A165" s="68"/>
      <c r="B165" s="92"/>
      <c r="C165" s="3"/>
      <c r="D165" s="70"/>
      <c r="E165" s="71"/>
      <c r="F165" s="71"/>
      <c r="G165" s="71"/>
      <c r="H165" s="72"/>
      <c r="I165" s="72"/>
      <c r="J165" s="72"/>
      <c r="K165" s="72"/>
      <c r="L165" s="72"/>
      <c r="M165" s="72"/>
      <c r="N165" s="72"/>
      <c r="O165" s="72"/>
      <c r="P165" s="72"/>
      <c r="Q165" s="72"/>
      <c r="R165" s="72"/>
      <c r="S165" s="72"/>
      <c r="T165" s="72"/>
    </row>
    <row r="166" spans="1:20" ht="15">
      <c r="A166" s="68"/>
      <c r="B166" s="92"/>
      <c r="C166" s="3"/>
      <c r="D166" s="70"/>
      <c r="E166" s="71"/>
      <c r="F166" s="71"/>
      <c r="G166" s="71"/>
      <c r="H166" s="72"/>
      <c r="I166" s="72"/>
      <c r="J166" s="72"/>
      <c r="K166" s="72"/>
      <c r="L166" s="72"/>
      <c r="M166" s="72"/>
      <c r="N166" s="72"/>
      <c r="O166" s="72"/>
      <c r="P166" s="72"/>
      <c r="Q166" s="72"/>
      <c r="R166" s="72"/>
      <c r="S166" s="72"/>
      <c r="T166" s="72"/>
    </row>
    <row r="167" spans="1:20" ht="15">
      <c r="A167" s="68"/>
      <c r="B167" s="92"/>
      <c r="C167" s="3"/>
      <c r="D167" s="70"/>
      <c r="E167" s="71"/>
      <c r="F167" s="71"/>
      <c r="G167" s="71"/>
      <c r="H167" s="72"/>
      <c r="I167" s="72"/>
      <c r="J167" s="72"/>
      <c r="K167" s="72"/>
      <c r="L167" s="72"/>
      <c r="M167" s="72"/>
      <c r="N167" s="72"/>
      <c r="O167" s="72"/>
      <c r="P167" s="72"/>
      <c r="Q167" s="72"/>
      <c r="R167" s="72"/>
      <c r="S167" s="72"/>
      <c r="T167" s="72"/>
    </row>
    <row r="168" spans="1:20" ht="15">
      <c r="A168" s="68"/>
      <c r="B168" s="92"/>
      <c r="C168" s="3"/>
      <c r="D168" s="70"/>
      <c r="E168" s="71"/>
      <c r="F168" s="71"/>
      <c r="G168" s="71"/>
      <c r="H168" s="72"/>
      <c r="I168" s="72"/>
      <c r="J168" s="72"/>
      <c r="K168" s="72"/>
      <c r="L168" s="72"/>
      <c r="M168" s="72"/>
      <c r="N168" s="72"/>
      <c r="O168" s="72"/>
      <c r="P168" s="72"/>
      <c r="Q168" s="72"/>
      <c r="R168" s="72"/>
      <c r="S168" s="72"/>
      <c r="T168" s="72"/>
    </row>
    <row r="169" spans="1:20" ht="15">
      <c r="A169" s="68"/>
      <c r="B169" s="92"/>
      <c r="C169" s="3"/>
      <c r="D169" s="70"/>
      <c r="E169" s="71"/>
      <c r="F169" s="71"/>
      <c r="G169" s="71"/>
      <c r="H169" s="72"/>
      <c r="I169" s="72"/>
      <c r="J169" s="72"/>
      <c r="K169" s="72"/>
      <c r="L169" s="72"/>
      <c r="M169" s="72"/>
      <c r="N169" s="72"/>
      <c r="O169" s="72"/>
      <c r="P169" s="72"/>
      <c r="Q169" s="72"/>
      <c r="R169" s="72"/>
      <c r="S169" s="72"/>
      <c r="T169" s="72"/>
    </row>
    <row r="170" spans="1:20" ht="15">
      <c r="A170" s="68"/>
      <c r="B170" s="92"/>
      <c r="C170" s="3"/>
      <c r="D170" s="70"/>
      <c r="E170" s="71"/>
      <c r="F170" s="71"/>
      <c r="G170" s="71"/>
      <c r="H170" s="72"/>
      <c r="I170" s="72"/>
      <c r="J170" s="72"/>
      <c r="K170" s="72"/>
      <c r="L170" s="72"/>
      <c r="M170" s="72"/>
      <c r="N170" s="72"/>
      <c r="O170" s="72"/>
      <c r="P170" s="72"/>
      <c r="Q170" s="72"/>
      <c r="R170" s="72"/>
      <c r="S170" s="72"/>
      <c r="T170" s="72"/>
    </row>
    <row r="171" spans="1:20" ht="15">
      <c r="A171" s="68"/>
      <c r="B171" s="92"/>
      <c r="C171" s="3"/>
      <c r="D171" s="70"/>
      <c r="E171" s="71"/>
      <c r="F171" s="71"/>
      <c r="G171" s="71"/>
      <c r="H171" s="72"/>
      <c r="I171" s="72"/>
      <c r="J171" s="72"/>
      <c r="K171" s="72"/>
      <c r="L171" s="72"/>
      <c r="M171" s="72"/>
      <c r="N171" s="72"/>
      <c r="O171" s="72"/>
      <c r="P171" s="72"/>
      <c r="Q171" s="72"/>
      <c r="R171" s="72"/>
      <c r="S171" s="72"/>
      <c r="T171" s="72"/>
    </row>
    <row r="172" spans="1:20" ht="15">
      <c r="A172" s="68"/>
      <c r="B172" s="92"/>
      <c r="C172" s="3"/>
      <c r="D172" s="70"/>
      <c r="E172" s="71"/>
      <c r="F172" s="71"/>
      <c r="G172" s="71"/>
      <c r="H172" s="72"/>
      <c r="I172" s="72"/>
      <c r="J172" s="72"/>
      <c r="K172" s="72"/>
      <c r="L172" s="72"/>
      <c r="M172" s="72"/>
      <c r="N172" s="72"/>
      <c r="O172" s="72"/>
      <c r="P172" s="72"/>
      <c r="Q172" s="72"/>
      <c r="R172" s="72"/>
      <c r="S172" s="72"/>
      <c r="T172" s="72"/>
    </row>
    <row r="173" spans="1:20" ht="15">
      <c r="A173" s="68"/>
      <c r="B173" s="92"/>
      <c r="C173" s="3"/>
      <c r="D173" s="70"/>
      <c r="E173" s="71"/>
      <c r="F173" s="71"/>
      <c r="G173" s="71"/>
      <c r="H173" s="72"/>
      <c r="I173" s="72"/>
      <c r="J173" s="72"/>
      <c r="K173" s="72"/>
      <c r="L173" s="72"/>
      <c r="M173" s="72"/>
      <c r="N173" s="72"/>
      <c r="O173" s="72"/>
      <c r="P173" s="72"/>
      <c r="Q173" s="72"/>
      <c r="R173" s="72"/>
      <c r="S173" s="72"/>
      <c r="T173" s="72"/>
    </row>
    <row r="174" spans="1:20" ht="15">
      <c r="A174" s="68"/>
      <c r="B174" s="92"/>
      <c r="C174" s="3"/>
      <c r="D174" s="70"/>
      <c r="E174" s="71"/>
      <c r="F174" s="71"/>
      <c r="G174" s="71"/>
      <c r="H174" s="72"/>
      <c r="I174" s="72"/>
      <c r="J174" s="72"/>
      <c r="K174" s="72"/>
      <c r="L174" s="72"/>
      <c r="M174" s="72"/>
      <c r="N174" s="72"/>
      <c r="O174" s="72"/>
      <c r="P174" s="72"/>
      <c r="Q174" s="72"/>
      <c r="R174" s="72"/>
      <c r="S174" s="72"/>
      <c r="T174" s="72"/>
    </row>
    <row r="175" spans="1:20" ht="15">
      <c r="A175" s="68"/>
      <c r="B175" s="92"/>
      <c r="C175" s="3"/>
      <c r="D175" s="70"/>
      <c r="E175" s="71"/>
      <c r="F175" s="71"/>
      <c r="G175" s="71"/>
      <c r="H175" s="72"/>
      <c r="I175" s="72"/>
      <c r="J175" s="72"/>
      <c r="K175" s="72"/>
      <c r="L175" s="72"/>
      <c r="M175" s="72"/>
      <c r="N175" s="72"/>
      <c r="O175" s="72"/>
      <c r="P175" s="72"/>
      <c r="Q175" s="72"/>
      <c r="R175" s="72"/>
      <c r="S175" s="72"/>
      <c r="T175" s="72"/>
    </row>
    <row r="176" spans="1:20" ht="15">
      <c r="A176" s="68"/>
      <c r="B176" s="92"/>
      <c r="C176" s="3"/>
      <c r="D176" s="70"/>
      <c r="E176" s="71"/>
      <c r="F176" s="71"/>
      <c r="G176" s="71"/>
      <c r="H176" s="72"/>
      <c r="I176" s="72"/>
      <c r="J176" s="72"/>
      <c r="K176" s="72"/>
      <c r="L176" s="72"/>
      <c r="M176" s="72"/>
      <c r="N176" s="72"/>
      <c r="O176" s="72"/>
      <c r="P176" s="72"/>
      <c r="Q176" s="72"/>
      <c r="R176" s="72"/>
      <c r="S176" s="72"/>
      <c r="T176" s="72"/>
    </row>
    <row r="177" spans="1:20" ht="15">
      <c r="A177" s="68"/>
      <c r="B177" s="92"/>
      <c r="C177" s="3"/>
      <c r="D177" s="70"/>
      <c r="E177" s="71"/>
      <c r="F177" s="71"/>
      <c r="G177" s="71"/>
      <c r="H177" s="72"/>
      <c r="I177" s="72"/>
      <c r="J177" s="72"/>
      <c r="K177" s="72"/>
      <c r="L177" s="72"/>
      <c r="M177" s="72"/>
      <c r="N177" s="72"/>
      <c r="O177" s="72"/>
      <c r="P177" s="72"/>
      <c r="Q177" s="72"/>
      <c r="R177" s="72"/>
      <c r="S177" s="72"/>
      <c r="T177" s="72"/>
    </row>
    <row r="178" spans="1:20" ht="15">
      <c r="A178" s="68"/>
      <c r="B178" s="92"/>
      <c r="C178" s="3"/>
      <c r="D178" s="70"/>
      <c r="E178" s="71"/>
      <c r="F178" s="71"/>
      <c r="G178" s="71"/>
      <c r="H178" s="72"/>
      <c r="I178" s="72"/>
      <c r="J178" s="72"/>
      <c r="K178" s="72"/>
      <c r="L178" s="72"/>
      <c r="M178" s="72"/>
      <c r="N178" s="72"/>
      <c r="O178" s="72"/>
      <c r="P178" s="72"/>
      <c r="Q178" s="72"/>
      <c r="R178" s="72"/>
      <c r="S178" s="72"/>
      <c r="T178" s="72"/>
    </row>
    <row r="179" spans="1:20" ht="15">
      <c r="A179" s="68"/>
      <c r="B179" s="92"/>
      <c r="C179" s="3"/>
      <c r="D179" s="70"/>
      <c r="E179" s="71"/>
      <c r="F179" s="71"/>
      <c r="G179" s="71"/>
      <c r="H179" s="72"/>
      <c r="I179" s="72"/>
      <c r="J179" s="72"/>
      <c r="K179" s="72"/>
      <c r="L179" s="72"/>
      <c r="M179" s="72"/>
      <c r="N179" s="72"/>
      <c r="O179" s="72"/>
      <c r="P179" s="72"/>
      <c r="Q179" s="72"/>
      <c r="R179" s="72"/>
      <c r="S179" s="72"/>
      <c r="T179" s="72"/>
    </row>
    <row r="180" spans="1:20" ht="15">
      <c r="A180" s="68"/>
      <c r="B180" s="92"/>
      <c r="C180" s="3"/>
      <c r="D180" s="70"/>
      <c r="E180" s="71"/>
      <c r="F180" s="71"/>
      <c r="G180" s="71"/>
      <c r="H180" s="72"/>
      <c r="I180" s="72"/>
      <c r="J180" s="72"/>
      <c r="K180" s="72"/>
      <c r="L180" s="72"/>
      <c r="M180" s="72"/>
      <c r="N180" s="72"/>
      <c r="O180" s="72"/>
      <c r="P180" s="72"/>
      <c r="Q180" s="72"/>
      <c r="R180" s="72"/>
      <c r="S180" s="72"/>
      <c r="T180" s="72"/>
    </row>
    <row r="181" spans="1:20" ht="15">
      <c r="A181" s="68"/>
      <c r="B181" s="92"/>
      <c r="C181" s="3"/>
      <c r="D181" s="70"/>
      <c r="E181" s="71"/>
      <c r="F181" s="71"/>
      <c r="G181" s="71"/>
      <c r="H181" s="72"/>
      <c r="I181" s="72"/>
      <c r="J181" s="72"/>
      <c r="K181" s="72"/>
      <c r="L181" s="72"/>
      <c r="M181" s="72"/>
      <c r="N181" s="72"/>
      <c r="O181" s="72"/>
      <c r="P181" s="72"/>
      <c r="Q181" s="72"/>
      <c r="R181" s="72"/>
      <c r="S181" s="72"/>
      <c r="T181" s="72"/>
    </row>
    <row r="182" spans="1:20" ht="15">
      <c r="A182" s="68"/>
      <c r="B182" s="92"/>
      <c r="C182" s="3"/>
      <c r="D182" s="72"/>
      <c r="E182" s="71"/>
      <c r="F182" s="71"/>
      <c r="G182" s="71"/>
      <c r="H182" s="72"/>
      <c r="I182" s="72"/>
      <c r="J182" s="72"/>
      <c r="K182" s="72"/>
      <c r="L182" s="72"/>
      <c r="M182" s="72"/>
      <c r="N182" s="72"/>
      <c r="O182" s="72"/>
      <c r="P182" s="72"/>
      <c r="Q182" s="72"/>
      <c r="R182" s="72"/>
      <c r="S182" s="72"/>
      <c r="T182" s="72"/>
    </row>
    <row r="183" spans="1:20" ht="15">
      <c r="A183" s="68"/>
      <c r="B183" s="92"/>
      <c r="C183" s="3"/>
      <c r="D183" s="72"/>
      <c r="E183" s="71"/>
      <c r="F183" s="71"/>
      <c r="G183" s="71"/>
      <c r="H183" s="72"/>
      <c r="I183" s="72"/>
      <c r="J183" s="72"/>
      <c r="K183" s="72"/>
      <c r="L183" s="72"/>
      <c r="M183" s="72"/>
      <c r="N183" s="72"/>
      <c r="O183" s="72"/>
      <c r="P183" s="72"/>
      <c r="Q183" s="72"/>
      <c r="R183" s="72"/>
      <c r="S183" s="72"/>
      <c r="T183" s="72"/>
    </row>
    <row r="184" spans="1:20" ht="15">
      <c r="A184" s="68"/>
      <c r="B184" s="92"/>
      <c r="C184" s="3"/>
      <c r="D184" s="72"/>
      <c r="E184" s="71"/>
      <c r="F184" s="71"/>
      <c r="G184" s="71"/>
      <c r="H184" s="72"/>
      <c r="I184" s="72"/>
      <c r="J184" s="72"/>
      <c r="K184" s="72"/>
      <c r="L184" s="72"/>
      <c r="M184" s="72"/>
      <c r="N184" s="72"/>
      <c r="O184" s="72"/>
      <c r="P184" s="72"/>
      <c r="Q184" s="72"/>
      <c r="R184" s="72"/>
      <c r="S184" s="72"/>
      <c r="T184" s="72"/>
    </row>
    <row r="185" spans="1:20" ht="15">
      <c r="A185" s="68"/>
      <c r="B185" s="92"/>
      <c r="C185" s="3"/>
      <c r="D185" s="72"/>
      <c r="E185" s="71"/>
      <c r="F185" s="71"/>
      <c r="G185" s="71"/>
      <c r="H185" s="72"/>
      <c r="I185" s="72"/>
      <c r="J185" s="72"/>
      <c r="K185" s="72"/>
      <c r="L185" s="72"/>
      <c r="M185" s="72"/>
      <c r="N185" s="72"/>
      <c r="O185" s="72"/>
      <c r="P185" s="72"/>
      <c r="Q185" s="72"/>
      <c r="R185" s="72"/>
      <c r="S185" s="72"/>
      <c r="T185" s="72"/>
    </row>
    <row r="186" spans="1:20" ht="15">
      <c r="A186" s="68"/>
      <c r="B186" s="92"/>
      <c r="C186" s="3"/>
      <c r="D186" s="72"/>
      <c r="E186" s="71"/>
      <c r="F186" s="71"/>
      <c r="G186" s="71"/>
      <c r="H186" s="72"/>
      <c r="I186" s="72"/>
      <c r="J186" s="72"/>
      <c r="K186" s="72"/>
      <c r="L186" s="72"/>
      <c r="M186" s="72"/>
      <c r="N186" s="72"/>
      <c r="O186" s="72"/>
      <c r="P186" s="72"/>
      <c r="Q186" s="72"/>
      <c r="R186" s="72"/>
      <c r="S186" s="72"/>
      <c r="T186" s="72"/>
    </row>
    <row r="187" spans="1:20" ht="15">
      <c r="A187" s="68"/>
      <c r="B187" s="92"/>
      <c r="C187" s="3"/>
      <c r="D187" s="70"/>
      <c r="E187" s="71"/>
      <c r="F187" s="71"/>
      <c r="G187" s="71"/>
      <c r="H187" s="72"/>
      <c r="I187" s="72"/>
      <c r="J187" s="72"/>
      <c r="K187" s="72"/>
      <c r="L187" s="72"/>
      <c r="M187" s="72"/>
      <c r="N187" s="72"/>
      <c r="O187" s="72"/>
      <c r="P187" s="72"/>
      <c r="Q187" s="72"/>
      <c r="R187" s="72"/>
      <c r="S187" s="72"/>
      <c r="T187" s="72"/>
    </row>
    <row r="188" spans="1:20" ht="15">
      <c r="A188" s="68"/>
      <c r="B188" s="92"/>
      <c r="C188" s="3"/>
      <c r="D188" s="70"/>
      <c r="E188" s="71"/>
      <c r="F188" s="71"/>
      <c r="G188" s="71"/>
      <c r="H188" s="72"/>
      <c r="I188" s="72"/>
      <c r="J188" s="72"/>
      <c r="K188" s="72"/>
      <c r="L188" s="72"/>
      <c r="M188" s="72"/>
      <c r="N188" s="72"/>
      <c r="O188" s="72"/>
      <c r="P188" s="72"/>
      <c r="Q188" s="72"/>
      <c r="R188" s="72"/>
      <c r="S188" s="72"/>
      <c r="T188" s="72"/>
    </row>
    <row r="189" spans="1:20" ht="15">
      <c r="A189" s="68"/>
      <c r="B189" s="92"/>
      <c r="C189" s="3"/>
      <c r="D189" s="70"/>
      <c r="E189" s="71"/>
      <c r="F189" s="71"/>
      <c r="G189" s="71"/>
      <c r="H189" s="72"/>
      <c r="I189" s="72"/>
      <c r="J189" s="72"/>
      <c r="K189" s="72"/>
      <c r="L189" s="72"/>
      <c r="M189" s="72"/>
      <c r="N189" s="72"/>
      <c r="O189" s="72"/>
      <c r="P189" s="72"/>
      <c r="Q189" s="72"/>
      <c r="R189" s="72"/>
      <c r="S189" s="72"/>
      <c r="T189" s="72"/>
    </row>
    <row r="190" spans="1:20" ht="15">
      <c r="A190" s="68"/>
      <c r="B190" s="92"/>
      <c r="C190" s="3"/>
      <c r="D190" s="70"/>
      <c r="E190" s="71"/>
      <c r="F190" s="71"/>
      <c r="G190" s="71"/>
      <c r="H190" s="72"/>
      <c r="I190" s="72"/>
      <c r="J190" s="72"/>
      <c r="K190" s="72"/>
      <c r="L190" s="72"/>
      <c r="M190" s="72"/>
      <c r="N190" s="72"/>
      <c r="O190" s="72"/>
      <c r="P190" s="72"/>
      <c r="Q190" s="72"/>
      <c r="R190" s="72"/>
      <c r="S190" s="72"/>
      <c r="T190" s="72"/>
    </row>
    <row r="191" spans="1:20" ht="15">
      <c r="A191" s="68"/>
      <c r="B191" s="92"/>
      <c r="C191" s="3"/>
      <c r="D191" s="70"/>
      <c r="E191" s="71"/>
      <c r="F191" s="71"/>
      <c r="G191" s="71"/>
      <c r="H191" s="72"/>
      <c r="I191" s="72"/>
      <c r="J191" s="72"/>
      <c r="K191" s="72"/>
      <c r="L191" s="72"/>
      <c r="M191" s="72"/>
      <c r="N191" s="72"/>
      <c r="O191" s="72"/>
      <c r="P191" s="72"/>
      <c r="Q191" s="72"/>
      <c r="R191" s="72"/>
      <c r="S191" s="72"/>
      <c r="T191" s="72"/>
    </row>
    <row r="192" spans="1:20" ht="15">
      <c r="A192" s="68"/>
      <c r="B192" s="92"/>
      <c r="C192" s="3"/>
      <c r="D192" s="70"/>
      <c r="E192" s="71"/>
      <c r="F192" s="71"/>
      <c r="G192" s="71"/>
      <c r="H192" s="72"/>
      <c r="I192" s="72"/>
      <c r="J192" s="72"/>
      <c r="K192" s="72"/>
      <c r="L192" s="72"/>
      <c r="M192" s="72"/>
      <c r="N192" s="72"/>
      <c r="O192" s="72"/>
      <c r="P192" s="72"/>
      <c r="Q192" s="72"/>
      <c r="R192" s="72"/>
      <c r="S192" s="72"/>
      <c r="T192" s="72"/>
    </row>
    <row r="193" spans="1:20" ht="15">
      <c r="A193" s="68"/>
      <c r="B193" s="92"/>
      <c r="C193" s="3"/>
      <c r="D193" s="70"/>
      <c r="E193" s="71"/>
      <c r="F193" s="71"/>
      <c r="G193" s="71"/>
      <c r="H193" s="72"/>
      <c r="I193" s="72"/>
      <c r="J193" s="72"/>
      <c r="K193" s="72"/>
      <c r="L193" s="72"/>
      <c r="M193" s="72"/>
      <c r="N193" s="72"/>
      <c r="O193" s="72"/>
      <c r="P193" s="72"/>
      <c r="Q193" s="72"/>
      <c r="R193" s="72"/>
      <c r="S193" s="72"/>
      <c r="T193" s="72"/>
    </row>
    <row r="194" spans="1:20" ht="15">
      <c r="A194" s="68"/>
      <c r="B194" s="92"/>
      <c r="C194" s="3"/>
      <c r="D194" s="70"/>
      <c r="E194" s="71"/>
      <c r="F194" s="71"/>
      <c r="G194" s="71"/>
      <c r="H194" s="72"/>
      <c r="I194" s="72"/>
      <c r="J194" s="72"/>
      <c r="K194" s="72"/>
      <c r="L194" s="72"/>
      <c r="M194" s="72"/>
      <c r="N194" s="72"/>
      <c r="O194" s="72"/>
      <c r="P194" s="72"/>
      <c r="Q194" s="72"/>
      <c r="R194" s="72"/>
      <c r="S194" s="72"/>
      <c r="T194" s="72"/>
    </row>
    <row r="195" spans="1:20" ht="15">
      <c r="A195" s="68"/>
      <c r="B195" s="92"/>
      <c r="C195" s="3"/>
      <c r="D195" s="70"/>
      <c r="E195" s="71"/>
      <c r="F195" s="71"/>
      <c r="G195" s="71"/>
      <c r="H195" s="72"/>
      <c r="I195" s="72"/>
      <c r="J195" s="72"/>
      <c r="K195" s="72"/>
      <c r="L195" s="72"/>
      <c r="M195" s="72"/>
      <c r="N195" s="72"/>
      <c r="O195" s="72"/>
      <c r="P195" s="72"/>
      <c r="Q195" s="72"/>
      <c r="R195" s="72"/>
      <c r="S195" s="72"/>
      <c r="T195" s="72"/>
    </row>
    <row r="196" spans="1:20" ht="15">
      <c r="A196" s="68"/>
      <c r="B196" s="92"/>
      <c r="C196" s="3"/>
      <c r="D196" s="70"/>
      <c r="E196" s="71"/>
      <c r="F196" s="71"/>
      <c r="G196" s="71"/>
      <c r="H196" s="72"/>
      <c r="I196" s="72"/>
      <c r="J196" s="72"/>
      <c r="K196" s="72"/>
      <c r="L196" s="72"/>
      <c r="M196" s="72"/>
      <c r="N196" s="72"/>
      <c r="O196" s="72"/>
      <c r="P196" s="72"/>
      <c r="Q196" s="72"/>
      <c r="R196" s="72"/>
      <c r="S196" s="72"/>
      <c r="T196" s="72"/>
    </row>
    <row r="197" spans="1:20" ht="15">
      <c r="A197" s="68"/>
      <c r="B197" s="92"/>
      <c r="C197" s="3"/>
      <c r="D197" s="70"/>
      <c r="E197" s="71"/>
      <c r="F197" s="71"/>
      <c r="G197" s="71"/>
      <c r="H197" s="72"/>
      <c r="I197" s="72"/>
      <c r="J197" s="72"/>
      <c r="K197" s="72"/>
      <c r="L197" s="72"/>
      <c r="M197" s="72"/>
      <c r="N197" s="72"/>
      <c r="O197" s="72"/>
      <c r="P197" s="72"/>
      <c r="Q197" s="72"/>
      <c r="R197" s="72"/>
      <c r="S197" s="72"/>
      <c r="T197" s="72"/>
    </row>
    <row r="198" spans="1:20" ht="15">
      <c r="A198" s="68"/>
      <c r="B198" s="92"/>
      <c r="C198" s="3"/>
      <c r="D198" s="70"/>
      <c r="E198" s="71"/>
      <c r="F198" s="71"/>
      <c r="G198" s="71"/>
      <c r="H198" s="72"/>
      <c r="I198" s="72"/>
      <c r="J198" s="72"/>
      <c r="K198" s="72"/>
      <c r="L198" s="72"/>
      <c r="M198" s="72"/>
      <c r="N198" s="72"/>
      <c r="O198" s="72"/>
      <c r="P198" s="72"/>
      <c r="Q198" s="72"/>
      <c r="R198" s="72"/>
      <c r="S198" s="72"/>
      <c r="T198" s="72"/>
    </row>
    <row r="199" spans="1:20" ht="15">
      <c r="A199" s="68"/>
      <c r="B199" s="92"/>
      <c r="C199" s="3"/>
      <c r="D199" s="70"/>
      <c r="E199" s="71"/>
      <c r="F199" s="71"/>
      <c r="G199" s="71"/>
      <c r="H199" s="72"/>
      <c r="I199" s="72"/>
      <c r="J199" s="72"/>
      <c r="K199" s="72"/>
      <c r="L199" s="72"/>
      <c r="M199" s="72"/>
      <c r="N199" s="72"/>
      <c r="O199" s="72"/>
      <c r="P199" s="72"/>
      <c r="Q199" s="72"/>
      <c r="R199" s="72"/>
      <c r="S199" s="72"/>
      <c r="T199" s="72"/>
    </row>
    <row r="200" spans="1:20" ht="15">
      <c r="A200" s="68"/>
      <c r="B200" s="92"/>
      <c r="C200" s="3"/>
      <c r="D200" s="70"/>
      <c r="E200" s="71"/>
      <c r="F200" s="71"/>
      <c r="G200" s="71"/>
      <c r="H200" s="72"/>
      <c r="I200" s="72"/>
      <c r="J200" s="72"/>
      <c r="K200" s="72"/>
      <c r="L200" s="72"/>
      <c r="M200" s="72"/>
      <c r="N200" s="72"/>
      <c r="O200" s="72"/>
      <c r="P200" s="72"/>
      <c r="Q200" s="72"/>
      <c r="R200" s="72"/>
      <c r="S200" s="72"/>
      <c r="T200" s="72"/>
    </row>
    <row r="201" spans="1:20" ht="15">
      <c r="A201" s="68"/>
      <c r="B201" s="92"/>
      <c r="C201" s="3"/>
      <c r="D201" s="70"/>
      <c r="E201" s="71"/>
      <c r="F201" s="71"/>
      <c r="G201" s="71"/>
      <c r="H201" s="72"/>
      <c r="I201" s="72"/>
      <c r="J201" s="72"/>
      <c r="K201" s="72"/>
      <c r="L201" s="72"/>
      <c r="M201" s="72"/>
      <c r="N201" s="72"/>
      <c r="O201" s="72"/>
      <c r="P201" s="72"/>
      <c r="Q201" s="72"/>
      <c r="R201" s="72"/>
      <c r="S201" s="72"/>
      <c r="T201" s="72"/>
    </row>
    <row r="202" spans="1:20" ht="15">
      <c r="A202" s="68"/>
      <c r="B202" s="92"/>
      <c r="C202" s="3"/>
      <c r="D202" s="70"/>
      <c r="E202" s="71"/>
      <c r="F202" s="71"/>
      <c r="G202" s="71"/>
      <c r="H202" s="72"/>
      <c r="I202" s="72"/>
      <c r="J202" s="72"/>
      <c r="K202" s="72"/>
      <c r="L202" s="72"/>
      <c r="M202" s="72"/>
      <c r="N202" s="72"/>
      <c r="O202" s="72"/>
      <c r="P202" s="72"/>
      <c r="Q202" s="72"/>
      <c r="R202" s="72"/>
      <c r="S202" s="72"/>
      <c r="T202" s="72"/>
    </row>
    <row r="203" spans="1:20" ht="15">
      <c r="A203" s="68"/>
      <c r="B203" s="92"/>
      <c r="C203" s="3"/>
      <c r="D203" s="70"/>
      <c r="E203" s="71"/>
      <c r="F203" s="71"/>
      <c r="G203" s="71"/>
      <c r="H203" s="72"/>
      <c r="I203" s="72"/>
      <c r="J203" s="72"/>
      <c r="K203" s="72"/>
      <c r="L203" s="72"/>
      <c r="M203" s="72"/>
      <c r="N203" s="72"/>
      <c r="O203" s="72"/>
      <c r="P203" s="72"/>
      <c r="Q203" s="72"/>
      <c r="R203" s="72"/>
      <c r="S203" s="72"/>
      <c r="T203" s="72"/>
    </row>
    <row r="204" spans="1:20" ht="15">
      <c r="A204" s="68"/>
      <c r="B204" s="92"/>
      <c r="C204" s="3"/>
      <c r="D204" s="70"/>
      <c r="E204" s="71"/>
      <c r="F204" s="71"/>
      <c r="G204" s="71"/>
      <c r="H204" s="72"/>
      <c r="I204" s="72"/>
      <c r="J204" s="72"/>
      <c r="K204" s="72"/>
      <c r="L204" s="72"/>
      <c r="M204" s="72"/>
      <c r="N204" s="72"/>
      <c r="O204" s="72"/>
      <c r="P204" s="72"/>
      <c r="Q204" s="72"/>
      <c r="R204" s="72"/>
      <c r="S204" s="72"/>
      <c r="T204" s="72"/>
    </row>
    <row r="205" spans="1:20" ht="15">
      <c r="A205" s="68"/>
      <c r="B205" s="92"/>
      <c r="C205" s="3"/>
      <c r="D205" s="70"/>
      <c r="E205" s="71"/>
      <c r="F205" s="71"/>
      <c r="G205" s="71"/>
      <c r="H205" s="72"/>
      <c r="I205" s="72"/>
      <c r="J205" s="72"/>
      <c r="K205" s="72"/>
      <c r="L205" s="72"/>
      <c r="M205" s="72"/>
      <c r="N205" s="72"/>
      <c r="O205" s="72"/>
      <c r="P205" s="72"/>
      <c r="Q205" s="72"/>
      <c r="R205" s="72"/>
      <c r="S205" s="72"/>
      <c r="T205" s="72"/>
    </row>
    <row r="206" spans="1:20" ht="15">
      <c r="A206" s="68"/>
      <c r="B206" s="92"/>
      <c r="C206" s="3"/>
      <c r="D206" s="70"/>
      <c r="E206" s="71"/>
      <c r="F206" s="71"/>
      <c r="G206" s="71"/>
      <c r="H206" s="72"/>
      <c r="I206" s="72"/>
      <c r="J206" s="72"/>
      <c r="K206" s="72"/>
      <c r="L206" s="72"/>
      <c r="M206" s="72"/>
      <c r="N206" s="72"/>
      <c r="O206" s="72"/>
      <c r="P206" s="72"/>
      <c r="Q206" s="72"/>
      <c r="R206" s="72"/>
      <c r="S206" s="72"/>
      <c r="T206" s="72"/>
    </row>
    <row r="207" spans="1:20" ht="15">
      <c r="A207" s="68"/>
      <c r="B207" s="92"/>
      <c r="C207" s="3"/>
      <c r="D207" s="70"/>
      <c r="E207" s="71"/>
      <c r="F207" s="71"/>
      <c r="G207" s="71"/>
      <c r="H207" s="72"/>
      <c r="I207" s="72"/>
      <c r="J207" s="72"/>
      <c r="K207" s="72"/>
      <c r="L207" s="72"/>
      <c r="M207" s="72"/>
      <c r="N207" s="72"/>
      <c r="O207" s="72"/>
      <c r="P207" s="72"/>
      <c r="Q207" s="72"/>
      <c r="R207" s="72"/>
      <c r="S207" s="72"/>
      <c r="T207" s="72"/>
    </row>
    <row r="208" spans="1:20" ht="15">
      <c r="A208" s="68"/>
      <c r="B208" s="92"/>
      <c r="C208" s="3"/>
      <c r="D208" s="70"/>
      <c r="E208" s="71"/>
      <c r="F208" s="71"/>
      <c r="G208" s="71"/>
      <c r="H208" s="72"/>
      <c r="I208" s="72"/>
      <c r="J208" s="72"/>
      <c r="K208" s="72"/>
      <c r="L208" s="72"/>
      <c r="M208" s="72"/>
      <c r="N208" s="72"/>
      <c r="O208" s="72"/>
      <c r="P208" s="72"/>
      <c r="Q208" s="72"/>
      <c r="R208" s="72"/>
      <c r="S208" s="72"/>
      <c r="T208" s="72"/>
    </row>
    <row r="209" spans="1:20" ht="15">
      <c r="A209" s="68"/>
      <c r="B209" s="92"/>
      <c r="C209" s="3"/>
      <c r="D209" s="70"/>
      <c r="E209" s="71"/>
      <c r="F209" s="71"/>
      <c r="G209" s="71"/>
      <c r="H209" s="72"/>
      <c r="I209" s="72"/>
      <c r="J209" s="72"/>
      <c r="K209" s="72"/>
      <c r="L209" s="72"/>
      <c r="M209" s="72"/>
      <c r="N209" s="72"/>
      <c r="O209" s="72"/>
      <c r="P209" s="72"/>
      <c r="Q209" s="72"/>
      <c r="R209" s="72"/>
      <c r="S209" s="72"/>
      <c r="T209" s="72"/>
    </row>
    <row r="210" spans="1:20" ht="15">
      <c r="A210" s="68"/>
      <c r="B210" s="92"/>
      <c r="C210" s="3"/>
      <c r="D210" s="70"/>
      <c r="E210" s="71"/>
      <c r="F210" s="71"/>
      <c r="G210" s="71"/>
      <c r="H210" s="72"/>
      <c r="I210" s="72"/>
      <c r="J210" s="72"/>
      <c r="K210" s="72"/>
      <c r="L210" s="72"/>
      <c r="M210" s="72"/>
      <c r="N210" s="72"/>
      <c r="O210" s="72"/>
      <c r="P210" s="72"/>
      <c r="Q210" s="72"/>
      <c r="R210" s="72"/>
      <c r="S210" s="72"/>
      <c r="T210" s="72"/>
    </row>
    <row r="211" spans="1:20" ht="15">
      <c r="A211" s="68"/>
      <c r="B211" s="92"/>
      <c r="C211" s="3"/>
      <c r="D211" s="70"/>
      <c r="E211" s="71"/>
      <c r="F211" s="71"/>
      <c r="G211" s="71"/>
      <c r="H211" s="72"/>
      <c r="I211" s="72"/>
      <c r="J211" s="72"/>
      <c r="K211" s="72"/>
      <c r="L211" s="72"/>
      <c r="M211" s="72"/>
      <c r="N211" s="72"/>
      <c r="O211" s="72"/>
      <c r="P211" s="72"/>
      <c r="Q211" s="72"/>
      <c r="R211" s="72"/>
      <c r="S211" s="72"/>
      <c r="T211" s="72"/>
    </row>
    <row r="212" spans="1:20" ht="15">
      <c r="A212" s="68"/>
      <c r="B212" s="92"/>
      <c r="C212" s="3"/>
      <c r="D212" s="70"/>
      <c r="E212" s="71"/>
      <c r="F212" s="71"/>
      <c r="G212" s="71"/>
      <c r="H212" s="72"/>
      <c r="I212" s="72"/>
      <c r="J212" s="72"/>
      <c r="K212" s="72"/>
      <c r="L212" s="72"/>
      <c r="M212" s="72"/>
      <c r="N212" s="72"/>
      <c r="O212" s="72"/>
      <c r="P212" s="72"/>
      <c r="Q212" s="72"/>
      <c r="R212" s="72"/>
      <c r="S212" s="72"/>
      <c r="T212" s="72"/>
    </row>
    <row r="213" spans="1:20" ht="15">
      <c r="A213" s="68"/>
      <c r="B213" s="92"/>
      <c r="C213" s="3"/>
      <c r="D213" s="70"/>
      <c r="E213" s="71"/>
      <c r="F213" s="71"/>
      <c r="G213" s="71"/>
      <c r="H213" s="72"/>
      <c r="I213" s="72"/>
      <c r="J213" s="72"/>
      <c r="K213" s="72"/>
      <c r="L213" s="72"/>
      <c r="M213" s="72"/>
      <c r="N213" s="72"/>
      <c r="O213" s="72"/>
      <c r="P213" s="72"/>
      <c r="Q213" s="72"/>
      <c r="R213" s="72"/>
      <c r="S213" s="72"/>
      <c r="T213" s="72"/>
    </row>
    <row r="214" spans="1:20" ht="15">
      <c r="A214" s="68"/>
      <c r="B214" s="92"/>
      <c r="C214" s="3"/>
      <c r="D214" s="70"/>
      <c r="E214" s="71"/>
      <c r="F214" s="71"/>
      <c r="G214" s="71"/>
      <c r="H214" s="72"/>
      <c r="I214" s="72"/>
      <c r="J214" s="72"/>
      <c r="K214" s="72"/>
      <c r="L214" s="72"/>
      <c r="M214" s="72"/>
      <c r="N214" s="72"/>
      <c r="O214" s="72"/>
      <c r="P214" s="72"/>
      <c r="Q214" s="72"/>
      <c r="R214" s="72"/>
      <c r="S214" s="72"/>
      <c r="T214" s="72"/>
    </row>
    <row r="215" spans="1:20" ht="15">
      <c r="A215" s="68"/>
      <c r="B215" s="92"/>
      <c r="C215" s="3"/>
      <c r="D215" s="70"/>
      <c r="E215" s="71"/>
      <c r="F215" s="71"/>
      <c r="G215" s="71"/>
      <c r="H215" s="72"/>
      <c r="I215" s="72"/>
      <c r="J215" s="72"/>
      <c r="K215" s="72"/>
      <c r="L215" s="72"/>
      <c r="M215" s="72"/>
      <c r="N215" s="72"/>
      <c r="O215" s="72"/>
      <c r="P215" s="72"/>
      <c r="Q215" s="72"/>
      <c r="R215" s="72"/>
      <c r="S215" s="72"/>
      <c r="T215" s="72"/>
    </row>
    <row r="216" spans="1:20" ht="15">
      <c r="A216" s="68"/>
      <c r="B216" s="92"/>
      <c r="C216" s="3"/>
      <c r="D216" s="70"/>
      <c r="E216" s="71"/>
      <c r="F216" s="71"/>
      <c r="G216" s="71"/>
      <c r="H216" s="72"/>
      <c r="I216" s="72"/>
      <c r="J216" s="72"/>
      <c r="K216" s="72"/>
      <c r="L216" s="72"/>
      <c r="M216" s="72"/>
      <c r="N216" s="72"/>
      <c r="O216" s="72"/>
      <c r="P216" s="72"/>
      <c r="Q216" s="72"/>
      <c r="R216" s="72"/>
      <c r="S216" s="72"/>
      <c r="T216" s="72"/>
    </row>
    <row r="217" spans="1:20" ht="15">
      <c r="A217" s="68"/>
      <c r="B217" s="92"/>
      <c r="C217" s="3"/>
      <c r="D217" s="70"/>
      <c r="E217" s="71"/>
      <c r="F217" s="71"/>
      <c r="G217" s="71"/>
      <c r="H217" s="72"/>
      <c r="I217" s="72"/>
      <c r="J217" s="72"/>
      <c r="K217" s="72"/>
      <c r="L217" s="72"/>
      <c r="M217" s="72"/>
      <c r="N217" s="72"/>
      <c r="O217" s="72"/>
      <c r="P217" s="72"/>
      <c r="Q217" s="72"/>
      <c r="R217" s="72"/>
      <c r="S217" s="72"/>
      <c r="T217" s="72"/>
    </row>
    <row r="218" spans="1:20" ht="15">
      <c r="A218" s="68"/>
      <c r="B218" s="92"/>
      <c r="C218" s="3"/>
      <c r="D218" s="70"/>
      <c r="E218" s="71"/>
      <c r="F218" s="71"/>
      <c r="G218" s="71"/>
      <c r="H218" s="72"/>
      <c r="I218" s="72"/>
      <c r="J218" s="72"/>
      <c r="K218" s="72"/>
      <c r="L218" s="72"/>
      <c r="M218" s="72"/>
      <c r="N218" s="72"/>
      <c r="O218" s="72"/>
      <c r="P218" s="72"/>
      <c r="Q218" s="72"/>
      <c r="R218" s="72"/>
      <c r="S218" s="72"/>
      <c r="T218" s="72"/>
    </row>
    <row r="219" spans="1:20" ht="15">
      <c r="A219" s="68"/>
      <c r="B219" s="92"/>
      <c r="C219" s="3"/>
      <c r="D219" s="70"/>
      <c r="E219" s="71"/>
      <c r="F219" s="71"/>
      <c r="G219" s="71"/>
      <c r="H219" s="72"/>
      <c r="I219" s="72"/>
      <c r="J219" s="72"/>
      <c r="K219" s="72"/>
      <c r="L219" s="72"/>
      <c r="M219" s="72"/>
      <c r="N219" s="72"/>
      <c r="O219" s="72"/>
      <c r="P219" s="72"/>
      <c r="Q219" s="72"/>
      <c r="R219" s="72"/>
      <c r="S219" s="72"/>
      <c r="T219" s="72"/>
    </row>
    <row r="220" spans="1:20" ht="15">
      <c r="A220" s="68"/>
      <c r="B220" s="92"/>
      <c r="C220" s="3"/>
      <c r="D220" s="70"/>
      <c r="E220" s="71"/>
      <c r="F220" s="71"/>
      <c r="G220" s="71"/>
      <c r="H220" s="72"/>
      <c r="I220" s="72"/>
      <c r="J220" s="72"/>
      <c r="K220" s="72"/>
      <c r="L220" s="72"/>
      <c r="M220" s="72"/>
      <c r="N220" s="72"/>
      <c r="O220" s="72"/>
      <c r="P220" s="72"/>
      <c r="Q220" s="72"/>
      <c r="R220" s="72"/>
      <c r="S220" s="72"/>
      <c r="T220" s="72"/>
    </row>
    <row r="221" spans="1:20" ht="15">
      <c r="A221" s="68"/>
      <c r="B221" s="92"/>
      <c r="C221" s="3"/>
      <c r="D221" s="70"/>
      <c r="E221" s="71"/>
      <c r="F221" s="71"/>
      <c r="G221" s="71"/>
      <c r="H221" s="72"/>
      <c r="I221" s="72"/>
      <c r="J221" s="72"/>
      <c r="K221" s="72"/>
      <c r="L221" s="72"/>
      <c r="M221" s="72"/>
      <c r="N221" s="72"/>
      <c r="O221" s="72"/>
      <c r="P221" s="72"/>
      <c r="Q221" s="72"/>
      <c r="R221" s="72"/>
      <c r="S221" s="72"/>
      <c r="T221" s="72"/>
    </row>
    <row r="222" spans="1:20" ht="15">
      <c r="A222" s="68"/>
      <c r="B222" s="92"/>
      <c r="C222" s="3"/>
      <c r="D222" s="70"/>
      <c r="E222" s="71"/>
      <c r="F222" s="71"/>
      <c r="G222" s="71"/>
      <c r="H222" s="72"/>
      <c r="I222" s="72"/>
      <c r="J222" s="72"/>
      <c r="K222" s="72"/>
      <c r="L222" s="72"/>
      <c r="M222" s="72"/>
      <c r="N222" s="72"/>
      <c r="O222" s="72"/>
      <c r="P222" s="72"/>
      <c r="Q222" s="72"/>
      <c r="R222" s="72"/>
      <c r="S222" s="72"/>
      <c r="T222" s="72"/>
    </row>
    <row r="223" spans="1:20" ht="15">
      <c r="A223" s="68"/>
      <c r="B223" s="92"/>
      <c r="C223" s="3"/>
      <c r="D223" s="70"/>
      <c r="E223" s="71"/>
      <c r="F223" s="71"/>
      <c r="G223" s="71"/>
      <c r="H223" s="72"/>
      <c r="I223" s="72"/>
      <c r="J223" s="72"/>
      <c r="K223" s="72"/>
      <c r="L223" s="72"/>
      <c r="M223" s="72"/>
      <c r="N223" s="72"/>
      <c r="O223" s="72"/>
      <c r="P223" s="72"/>
      <c r="Q223" s="72"/>
      <c r="R223" s="72"/>
      <c r="S223" s="72"/>
      <c r="T223" s="72"/>
    </row>
    <row r="224" spans="1:20" ht="15">
      <c r="A224" s="68"/>
      <c r="B224" s="92"/>
      <c r="C224" s="3"/>
      <c r="D224" s="70"/>
      <c r="E224" s="71"/>
      <c r="F224" s="71"/>
      <c r="G224" s="71"/>
      <c r="H224" s="72"/>
      <c r="I224" s="72"/>
      <c r="J224" s="72"/>
      <c r="K224" s="72"/>
      <c r="L224" s="72"/>
      <c r="M224" s="72"/>
      <c r="N224" s="72"/>
      <c r="O224" s="72"/>
      <c r="P224" s="72"/>
      <c r="Q224" s="72"/>
      <c r="R224" s="72"/>
      <c r="S224" s="72"/>
      <c r="T224" s="72"/>
    </row>
    <row r="225" spans="1:20" ht="15">
      <c r="A225" s="68"/>
      <c r="B225" s="92"/>
      <c r="C225" s="3"/>
      <c r="D225" s="70"/>
      <c r="E225" s="71"/>
      <c r="F225" s="71"/>
      <c r="G225" s="71"/>
      <c r="H225" s="72"/>
      <c r="I225" s="72"/>
      <c r="J225" s="72"/>
      <c r="K225" s="72"/>
      <c r="L225" s="72"/>
      <c r="M225" s="72"/>
      <c r="N225" s="72"/>
      <c r="O225" s="72"/>
      <c r="P225" s="72"/>
      <c r="Q225" s="72"/>
      <c r="R225" s="72"/>
      <c r="S225" s="72"/>
      <c r="T225" s="72"/>
    </row>
    <row r="226" spans="1:20" ht="15">
      <c r="A226" s="68"/>
      <c r="B226" s="92"/>
      <c r="C226" s="3"/>
      <c r="D226" s="70"/>
      <c r="E226" s="71"/>
      <c r="F226" s="71"/>
      <c r="G226" s="71"/>
      <c r="H226" s="72"/>
      <c r="I226" s="72"/>
      <c r="J226" s="72"/>
      <c r="K226" s="72"/>
      <c r="L226" s="72"/>
      <c r="M226" s="72"/>
      <c r="N226" s="72"/>
      <c r="O226" s="72"/>
      <c r="P226" s="72"/>
      <c r="Q226" s="72"/>
      <c r="R226" s="72"/>
      <c r="S226" s="72"/>
      <c r="T226" s="72"/>
    </row>
    <row r="227" spans="1:20" ht="15">
      <c r="A227" s="68"/>
      <c r="B227" s="92"/>
      <c r="C227" s="3"/>
      <c r="D227" s="70"/>
      <c r="E227" s="71"/>
      <c r="F227" s="71"/>
      <c r="G227" s="71"/>
      <c r="H227" s="72"/>
      <c r="I227" s="72"/>
      <c r="J227" s="72"/>
      <c r="K227" s="72"/>
      <c r="L227" s="72"/>
      <c r="M227" s="72"/>
      <c r="N227" s="72"/>
      <c r="O227" s="72"/>
      <c r="P227" s="72"/>
      <c r="Q227" s="72"/>
      <c r="R227" s="72"/>
      <c r="S227" s="72"/>
      <c r="T227" s="72"/>
    </row>
    <row r="228" spans="1:20" ht="15">
      <c r="A228" s="68"/>
      <c r="B228" s="92"/>
      <c r="C228" s="3"/>
      <c r="D228" s="70"/>
      <c r="E228" s="71"/>
      <c r="F228" s="71"/>
      <c r="G228" s="71"/>
      <c r="H228" s="72"/>
      <c r="I228" s="72"/>
      <c r="J228" s="72"/>
      <c r="K228" s="72"/>
      <c r="L228" s="72"/>
      <c r="M228" s="72"/>
      <c r="N228" s="72"/>
      <c r="O228" s="72"/>
      <c r="P228" s="72"/>
      <c r="Q228" s="72"/>
      <c r="R228" s="72"/>
      <c r="S228" s="72"/>
      <c r="T228" s="72"/>
    </row>
    <row r="229" spans="1:20" ht="15">
      <c r="A229" s="68"/>
      <c r="B229" s="92"/>
      <c r="C229" s="3"/>
      <c r="D229" s="70"/>
      <c r="E229" s="71"/>
      <c r="F229" s="71"/>
      <c r="G229" s="71"/>
      <c r="H229" s="72"/>
      <c r="I229" s="72"/>
      <c r="J229" s="72"/>
      <c r="K229" s="72"/>
      <c r="L229" s="72"/>
      <c r="M229" s="72"/>
      <c r="N229" s="72"/>
      <c r="O229" s="72"/>
      <c r="P229" s="72"/>
      <c r="Q229" s="72"/>
      <c r="R229" s="72"/>
      <c r="S229" s="72"/>
      <c r="T229" s="72"/>
    </row>
    <row r="230" spans="1:20" ht="15">
      <c r="A230" s="68"/>
      <c r="B230" s="92"/>
      <c r="C230" s="3"/>
      <c r="D230" s="70"/>
      <c r="E230" s="71"/>
      <c r="F230" s="71"/>
      <c r="G230" s="71"/>
      <c r="H230" s="72"/>
      <c r="I230" s="72"/>
      <c r="J230" s="72"/>
      <c r="K230" s="72"/>
      <c r="L230" s="72"/>
      <c r="M230" s="72"/>
      <c r="N230" s="72"/>
      <c r="O230" s="72"/>
      <c r="P230" s="72"/>
      <c r="Q230" s="72"/>
      <c r="R230" s="72"/>
      <c r="S230" s="72"/>
      <c r="T230" s="72"/>
    </row>
    <row r="231" spans="1:20" ht="15">
      <c r="A231" s="68"/>
      <c r="B231" s="92"/>
      <c r="C231" s="3"/>
      <c r="D231" s="70"/>
      <c r="E231" s="71"/>
      <c r="F231" s="71"/>
      <c r="G231" s="71"/>
      <c r="H231" s="72"/>
      <c r="I231" s="72"/>
      <c r="J231" s="72"/>
      <c r="K231" s="72"/>
      <c r="L231" s="72"/>
      <c r="M231" s="72"/>
      <c r="N231" s="72"/>
      <c r="O231" s="72"/>
      <c r="P231" s="72"/>
      <c r="Q231" s="72"/>
      <c r="R231" s="72"/>
      <c r="S231" s="72"/>
      <c r="T231" s="72"/>
    </row>
    <row r="232" spans="1:20" ht="15">
      <c r="A232" s="68"/>
      <c r="B232" s="92"/>
      <c r="C232" s="3"/>
      <c r="D232" s="70"/>
      <c r="E232" s="71"/>
      <c r="F232" s="71"/>
      <c r="G232" s="71"/>
      <c r="H232" s="72"/>
      <c r="I232" s="72"/>
      <c r="J232" s="72"/>
      <c r="K232" s="72"/>
      <c r="L232" s="72"/>
      <c r="M232" s="72"/>
      <c r="N232" s="72"/>
      <c r="O232" s="72"/>
      <c r="P232" s="72"/>
      <c r="Q232" s="72"/>
      <c r="R232" s="72"/>
      <c r="S232" s="72"/>
      <c r="T232" s="72"/>
    </row>
    <row r="233" spans="1:20" ht="15">
      <c r="A233" s="68"/>
      <c r="B233" s="92"/>
      <c r="C233" s="3"/>
      <c r="D233" s="70"/>
      <c r="E233" s="71"/>
      <c r="F233" s="71"/>
      <c r="G233" s="71"/>
      <c r="H233" s="72"/>
      <c r="I233" s="72"/>
      <c r="J233" s="72"/>
      <c r="K233" s="72"/>
      <c r="L233" s="72"/>
      <c r="M233" s="72"/>
      <c r="N233" s="72"/>
      <c r="O233" s="72"/>
      <c r="P233" s="72"/>
      <c r="Q233" s="72"/>
      <c r="R233" s="72"/>
      <c r="S233" s="72"/>
      <c r="T233" s="72"/>
    </row>
    <row r="234" spans="1:20" ht="15">
      <c r="A234" s="68"/>
      <c r="B234" s="92"/>
      <c r="C234" s="3"/>
      <c r="D234" s="70"/>
      <c r="E234" s="71"/>
      <c r="F234" s="71"/>
      <c r="G234" s="71"/>
      <c r="H234" s="72"/>
      <c r="I234" s="72"/>
      <c r="J234" s="72"/>
      <c r="K234" s="72"/>
      <c r="L234" s="72"/>
      <c r="M234" s="72"/>
      <c r="N234" s="72"/>
      <c r="O234" s="72"/>
      <c r="P234" s="72"/>
      <c r="Q234" s="72"/>
      <c r="R234" s="72"/>
      <c r="S234" s="72"/>
      <c r="T234" s="72"/>
    </row>
    <row r="235" spans="1:20" ht="15">
      <c r="A235" s="68"/>
      <c r="B235" s="92"/>
      <c r="C235" s="91"/>
      <c r="D235" s="70"/>
      <c r="E235" s="71"/>
      <c r="F235" s="71"/>
      <c r="G235" s="71"/>
      <c r="H235" s="72"/>
      <c r="I235" s="72"/>
      <c r="J235" s="72"/>
      <c r="K235" s="72"/>
      <c r="L235" s="72"/>
      <c r="M235" s="72"/>
      <c r="N235" s="72"/>
      <c r="O235" s="72"/>
      <c r="P235" s="72"/>
      <c r="Q235" s="72"/>
      <c r="R235" s="72"/>
      <c r="S235" s="72"/>
      <c r="T235" s="72"/>
    </row>
    <row r="236" spans="1:20" ht="15">
      <c r="A236" s="68"/>
      <c r="B236" s="92"/>
      <c r="C236" s="3"/>
      <c r="D236" s="70"/>
      <c r="E236" s="71"/>
      <c r="F236" s="71"/>
      <c r="G236" s="71"/>
      <c r="H236" s="72"/>
      <c r="I236" s="72"/>
      <c r="J236" s="72"/>
      <c r="K236" s="72"/>
      <c r="L236" s="72"/>
      <c r="M236" s="72"/>
      <c r="N236" s="72"/>
      <c r="O236" s="72"/>
      <c r="P236" s="72"/>
      <c r="Q236" s="72"/>
      <c r="R236" s="72"/>
      <c r="S236" s="72"/>
      <c r="T236" s="72"/>
    </row>
    <row r="237" spans="1:20" ht="15">
      <c r="A237" s="68"/>
      <c r="B237" s="92"/>
      <c r="C237" s="3"/>
      <c r="D237" s="70"/>
      <c r="E237" s="71"/>
      <c r="F237" s="71"/>
      <c r="G237" s="71"/>
      <c r="H237" s="72"/>
      <c r="I237" s="72"/>
      <c r="J237" s="72"/>
      <c r="K237" s="72"/>
      <c r="L237" s="72"/>
      <c r="M237" s="72"/>
      <c r="N237" s="72"/>
      <c r="O237" s="72"/>
      <c r="P237" s="72"/>
      <c r="Q237" s="72"/>
      <c r="R237" s="72"/>
      <c r="S237" s="72"/>
      <c r="T237" s="72"/>
    </row>
    <row r="238" spans="1:20" ht="15">
      <c r="A238" s="68"/>
      <c r="B238" s="92"/>
      <c r="C238" s="3"/>
      <c r="D238" s="70"/>
      <c r="E238" s="71"/>
      <c r="F238" s="71"/>
      <c r="G238" s="71"/>
      <c r="H238" s="72"/>
      <c r="I238" s="72"/>
      <c r="J238" s="72"/>
      <c r="K238" s="72"/>
      <c r="L238" s="72"/>
      <c r="M238" s="72"/>
      <c r="N238" s="72"/>
      <c r="O238" s="72"/>
      <c r="P238" s="72"/>
      <c r="Q238" s="72"/>
      <c r="R238" s="72"/>
      <c r="S238" s="72"/>
      <c r="T238" s="72"/>
    </row>
    <row r="239" spans="1:20" ht="15">
      <c r="A239" s="68"/>
      <c r="B239" s="92"/>
      <c r="C239" s="3"/>
      <c r="D239" s="70"/>
      <c r="E239" s="71"/>
      <c r="F239" s="71"/>
      <c r="G239" s="71"/>
      <c r="H239" s="72"/>
      <c r="I239" s="72"/>
      <c r="J239" s="72"/>
      <c r="K239" s="72"/>
      <c r="L239" s="72"/>
      <c r="M239" s="72"/>
      <c r="N239" s="72"/>
      <c r="O239" s="72"/>
      <c r="P239" s="72"/>
      <c r="Q239" s="72"/>
      <c r="R239" s="72"/>
      <c r="S239" s="72"/>
      <c r="T239" s="72"/>
    </row>
    <row r="240" spans="1:20" ht="15">
      <c r="A240" s="68"/>
      <c r="B240" s="92"/>
      <c r="C240" s="3"/>
      <c r="D240" s="70"/>
      <c r="E240" s="71"/>
      <c r="F240" s="71"/>
      <c r="G240" s="71"/>
      <c r="H240" s="72"/>
      <c r="I240" s="72"/>
      <c r="J240" s="72"/>
      <c r="K240" s="72"/>
      <c r="L240" s="72"/>
      <c r="M240" s="72"/>
      <c r="N240" s="72"/>
      <c r="O240" s="72"/>
      <c r="P240" s="72"/>
      <c r="Q240" s="72"/>
      <c r="R240" s="72"/>
      <c r="S240" s="72"/>
      <c r="T240" s="72"/>
    </row>
    <row r="241" spans="1:20" ht="15">
      <c r="A241" s="68"/>
      <c r="B241" s="92"/>
      <c r="C241" s="3"/>
      <c r="D241" s="70"/>
      <c r="E241" s="71"/>
      <c r="F241" s="71"/>
      <c r="G241" s="71"/>
      <c r="H241" s="72"/>
      <c r="I241" s="72"/>
      <c r="J241" s="72"/>
      <c r="K241" s="72"/>
      <c r="L241" s="72"/>
      <c r="M241" s="72"/>
      <c r="N241" s="72"/>
      <c r="O241" s="72"/>
      <c r="P241" s="72"/>
      <c r="Q241" s="72"/>
      <c r="R241" s="72"/>
      <c r="S241" s="72"/>
      <c r="T241" s="72"/>
    </row>
    <row r="242" spans="1:20" ht="15">
      <c r="A242" s="68"/>
      <c r="B242" s="92"/>
      <c r="C242" s="3"/>
      <c r="D242" s="70"/>
      <c r="E242" s="71"/>
      <c r="F242" s="71"/>
      <c r="G242" s="71"/>
      <c r="H242" s="72"/>
      <c r="I242" s="72"/>
      <c r="J242" s="72"/>
      <c r="K242" s="72"/>
      <c r="L242" s="72"/>
      <c r="M242" s="72"/>
      <c r="N242" s="72"/>
      <c r="O242" s="72"/>
      <c r="P242" s="72"/>
      <c r="Q242" s="72"/>
      <c r="R242" s="72"/>
      <c r="S242" s="72"/>
      <c r="T242" s="72"/>
    </row>
    <row r="243" spans="1:20" ht="15">
      <c r="A243" s="68"/>
      <c r="B243" s="92"/>
      <c r="C243" s="3"/>
      <c r="D243" s="70"/>
      <c r="E243" s="71"/>
      <c r="F243" s="71"/>
      <c r="G243" s="71"/>
      <c r="H243" s="72"/>
      <c r="I243" s="72"/>
      <c r="J243" s="72"/>
      <c r="K243" s="72"/>
      <c r="L243" s="72"/>
      <c r="M243" s="72"/>
      <c r="N243" s="72"/>
      <c r="O243" s="72"/>
      <c r="P243" s="72"/>
      <c r="Q243" s="72"/>
      <c r="R243" s="72"/>
      <c r="S243" s="72"/>
      <c r="T243" s="72"/>
    </row>
    <row r="244" spans="1:20" ht="15">
      <c r="A244" s="68"/>
      <c r="B244" s="92"/>
      <c r="C244" s="3"/>
      <c r="D244" s="70"/>
      <c r="E244" s="71"/>
      <c r="F244" s="71"/>
      <c r="G244" s="71"/>
      <c r="H244" s="72"/>
      <c r="I244" s="72"/>
      <c r="J244" s="72"/>
      <c r="K244" s="72"/>
      <c r="L244" s="72"/>
      <c r="M244" s="72"/>
      <c r="N244" s="72"/>
      <c r="O244" s="72"/>
      <c r="P244" s="72"/>
      <c r="Q244" s="72"/>
      <c r="R244" s="72"/>
      <c r="S244" s="72"/>
      <c r="T244" s="72"/>
    </row>
    <row r="245" spans="1:20" ht="15">
      <c r="A245" s="68"/>
      <c r="B245" s="92"/>
      <c r="C245" s="3"/>
      <c r="D245" s="70"/>
      <c r="E245" s="71"/>
      <c r="F245" s="71"/>
      <c r="G245" s="71"/>
      <c r="H245" s="72"/>
      <c r="I245" s="72"/>
      <c r="J245" s="72"/>
      <c r="K245" s="72"/>
      <c r="L245" s="72"/>
      <c r="M245" s="72"/>
      <c r="N245" s="72"/>
      <c r="O245" s="72"/>
      <c r="P245" s="72"/>
      <c r="Q245" s="72"/>
      <c r="R245" s="72"/>
      <c r="S245" s="72"/>
      <c r="T245" s="72"/>
    </row>
    <row r="246" spans="1:20" ht="15">
      <c r="A246" s="68"/>
      <c r="B246" s="92"/>
      <c r="C246" s="3"/>
      <c r="D246" s="70"/>
      <c r="E246" s="71"/>
      <c r="F246" s="71"/>
      <c r="G246" s="71"/>
      <c r="H246" s="72"/>
      <c r="I246" s="72"/>
      <c r="J246" s="72"/>
      <c r="K246" s="72"/>
      <c r="L246" s="72"/>
      <c r="M246" s="72"/>
      <c r="N246" s="72"/>
      <c r="O246" s="72"/>
      <c r="P246" s="72"/>
      <c r="Q246" s="72"/>
      <c r="R246" s="72"/>
      <c r="S246" s="72"/>
      <c r="T246" s="72"/>
    </row>
    <row r="247" spans="1:20" ht="15">
      <c r="A247" s="68"/>
      <c r="B247" s="92"/>
      <c r="C247" s="3"/>
      <c r="D247" s="70"/>
      <c r="E247" s="71"/>
      <c r="F247" s="71"/>
      <c r="G247" s="71"/>
      <c r="H247" s="72"/>
      <c r="I247" s="72"/>
      <c r="J247" s="72"/>
      <c r="K247" s="72"/>
      <c r="L247" s="72"/>
      <c r="M247" s="72"/>
      <c r="N247" s="72"/>
      <c r="O247" s="72"/>
      <c r="P247" s="72"/>
      <c r="Q247" s="72"/>
      <c r="R247" s="72"/>
      <c r="S247" s="72"/>
      <c r="T247" s="72"/>
    </row>
    <row r="248" spans="1:20" ht="15">
      <c r="A248" s="68"/>
      <c r="B248" s="92"/>
      <c r="C248" s="3"/>
      <c r="D248" s="70"/>
      <c r="E248" s="71"/>
      <c r="F248" s="71"/>
      <c r="G248" s="71"/>
      <c r="H248" s="72"/>
      <c r="I248" s="72"/>
      <c r="J248" s="72"/>
      <c r="K248" s="72"/>
      <c r="L248" s="72"/>
      <c r="M248" s="72"/>
      <c r="N248" s="72"/>
      <c r="O248" s="72"/>
      <c r="P248" s="72"/>
      <c r="Q248" s="72"/>
      <c r="R248" s="72"/>
      <c r="S248" s="72"/>
      <c r="T248" s="72"/>
    </row>
    <row r="249" spans="1:20" ht="15">
      <c r="A249" s="68"/>
      <c r="B249" s="92"/>
      <c r="C249" s="3"/>
      <c r="D249" s="70"/>
      <c r="E249" s="71"/>
      <c r="F249" s="71"/>
      <c r="G249" s="71"/>
      <c r="H249" s="72"/>
      <c r="I249" s="72"/>
      <c r="J249" s="72"/>
      <c r="K249" s="72"/>
      <c r="L249" s="72"/>
      <c r="M249" s="72"/>
      <c r="N249" s="72"/>
      <c r="O249" s="72"/>
      <c r="P249" s="72"/>
      <c r="Q249" s="72"/>
      <c r="R249" s="72"/>
      <c r="S249" s="72"/>
      <c r="T249" s="72"/>
    </row>
    <row r="250" spans="1:20" ht="15">
      <c r="A250" s="68"/>
      <c r="B250" s="92"/>
      <c r="C250" s="3"/>
      <c r="D250" s="70"/>
      <c r="E250" s="71"/>
      <c r="F250" s="71"/>
      <c r="G250" s="71"/>
      <c r="H250" s="72"/>
      <c r="I250" s="72"/>
      <c r="J250" s="72"/>
      <c r="K250" s="72"/>
      <c r="L250" s="72"/>
      <c r="M250" s="72"/>
      <c r="N250" s="72"/>
      <c r="O250" s="72"/>
      <c r="P250" s="72"/>
      <c r="Q250" s="72"/>
      <c r="R250" s="72"/>
      <c r="S250" s="72"/>
      <c r="T250" s="72"/>
    </row>
    <row r="251" spans="1:20" ht="15">
      <c r="A251" s="68"/>
      <c r="B251" s="92"/>
      <c r="C251" s="3"/>
      <c r="D251" s="70"/>
      <c r="E251" s="71"/>
      <c r="F251" s="71"/>
      <c r="G251" s="71"/>
      <c r="H251" s="72"/>
      <c r="I251" s="72"/>
      <c r="J251" s="72"/>
      <c r="K251" s="72"/>
      <c r="L251" s="72"/>
      <c r="M251" s="72"/>
      <c r="N251" s="72"/>
      <c r="O251" s="72"/>
      <c r="P251" s="72"/>
      <c r="Q251" s="72"/>
      <c r="R251" s="72"/>
      <c r="S251" s="72"/>
      <c r="T251" s="72"/>
    </row>
    <row r="252" spans="1:20" ht="15">
      <c r="A252" s="68"/>
      <c r="B252" s="92"/>
      <c r="C252" s="3"/>
      <c r="D252" s="70"/>
      <c r="E252" s="71"/>
      <c r="F252" s="71"/>
      <c r="G252" s="71"/>
      <c r="H252" s="72"/>
      <c r="I252" s="72"/>
      <c r="J252" s="72"/>
      <c r="K252" s="72"/>
      <c r="L252" s="72"/>
      <c r="M252" s="72"/>
      <c r="N252" s="72"/>
      <c r="O252" s="72"/>
      <c r="P252" s="72"/>
      <c r="Q252" s="72"/>
      <c r="R252" s="72"/>
      <c r="S252" s="72"/>
      <c r="T252" s="72"/>
    </row>
    <row r="253" spans="1:20" ht="15">
      <c r="A253" s="68"/>
      <c r="B253" s="92"/>
      <c r="C253" s="3"/>
      <c r="D253" s="70"/>
      <c r="E253" s="71"/>
      <c r="F253" s="71"/>
      <c r="G253" s="71"/>
      <c r="H253" s="72"/>
      <c r="I253" s="72"/>
      <c r="J253" s="72"/>
      <c r="K253" s="72"/>
      <c r="L253" s="72"/>
      <c r="M253" s="72"/>
      <c r="N253" s="72"/>
      <c r="O253" s="72"/>
      <c r="P253" s="72"/>
      <c r="Q253" s="72"/>
      <c r="R253" s="72"/>
      <c r="S253" s="72"/>
      <c r="T253" s="72"/>
    </row>
    <row r="254" spans="1:20" ht="15">
      <c r="A254" s="68"/>
      <c r="B254" s="92"/>
      <c r="C254" s="3"/>
      <c r="D254" s="70"/>
      <c r="E254" s="71"/>
      <c r="F254" s="71"/>
      <c r="G254" s="71"/>
      <c r="H254" s="72"/>
      <c r="I254" s="72"/>
      <c r="J254" s="72"/>
      <c r="K254" s="72"/>
      <c r="L254" s="72"/>
      <c r="M254" s="72"/>
      <c r="N254" s="72"/>
      <c r="O254" s="72"/>
      <c r="P254" s="72"/>
      <c r="Q254" s="72"/>
      <c r="R254" s="72"/>
      <c r="S254" s="72"/>
      <c r="T254" s="72"/>
    </row>
    <row r="255" spans="1:20" ht="15">
      <c r="A255" s="68"/>
      <c r="B255" s="92"/>
      <c r="C255" s="3"/>
      <c r="D255" s="70"/>
      <c r="E255" s="71"/>
      <c r="F255" s="71"/>
      <c r="G255" s="71"/>
      <c r="H255" s="72"/>
      <c r="I255" s="72"/>
      <c r="J255" s="72"/>
      <c r="K255" s="72"/>
      <c r="L255" s="72"/>
      <c r="M255" s="72"/>
      <c r="N255" s="72"/>
      <c r="O255" s="72"/>
      <c r="P255" s="72"/>
      <c r="Q255" s="72"/>
      <c r="R255" s="72"/>
      <c r="S255" s="72"/>
      <c r="T255" s="72"/>
    </row>
    <row r="256" spans="1:20" ht="15">
      <c r="A256" s="68"/>
      <c r="B256" s="92"/>
      <c r="C256" s="3"/>
      <c r="D256" s="70"/>
      <c r="E256" s="71"/>
      <c r="F256" s="71"/>
      <c r="G256" s="71"/>
      <c r="H256" s="72"/>
      <c r="I256" s="72"/>
      <c r="J256" s="72"/>
      <c r="K256" s="72"/>
      <c r="L256" s="72"/>
      <c r="M256" s="72"/>
      <c r="N256" s="72"/>
      <c r="O256" s="72"/>
      <c r="P256" s="72"/>
      <c r="Q256" s="72"/>
      <c r="R256" s="72"/>
      <c r="S256" s="72"/>
      <c r="T256" s="72"/>
    </row>
    <row r="257" spans="1:20" ht="15">
      <c r="A257" s="68"/>
      <c r="B257" s="92"/>
      <c r="C257" s="3"/>
      <c r="D257" s="70"/>
      <c r="E257" s="71"/>
      <c r="F257" s="71"/>
      <c r="G257" s="71"/>
      <c r="H257" s="72"/>
      <c r="I257" s="72"/>
      <c r="J257" s="72"/>
      <c r="K257" s="72"/>
      <c r="L257" s="72"/>
      <c r="M257" s="72"/>
      <c r="N257" s="72"/>
      <c r="O257" s="72"/>
      <c r="P257" s="72"/>
      <c r="Q257" s="72"/>
      <c r="R257" s="72"/>
      <c r="S257" s="72"/>
      <c r="T257" s="72"/>
    </row>
    <row r="258" spans="1:20" ht="15">
      <c r="A258" s="68"/>
      <c r="B258" s="92"/>
      <c r="C258" s="3"/>
      <c r="D258" s="70"/>
      <c r="E258" s="71"/>
      <c r="F258" s="71"/>
      <c r="G258" s="71"/>
      <c r="H258" s="72"/>
      <c r="I258" s="72"/>
      <c r="J258" s="72"/>
      <c r="K258" s="72"/>
      <c r="L258" s="72"/>
      <c r="M258" s="72"/>
      <c r="N258" s="72"/>
      <c r="O258" s="72"/>
      <c r="P258" s="72"/>
      <c r="Q258" s="72"/>
      <c r="R258" s="72"/>
      <c r="S258" s="72"/>
      <c r="T258" s="72"/>
    </row>
    <row r="259" spans="1:20" ht="15">
      <c r="A259" s="68"/>
      <c r="B259" s="92"/>
      <c r="C259" s="3"/>
      <c r="D259" s="70"/>
      <c r="E259" s="71"/>
      <c r="F259" s="71"/>
      <c r="G259" s="71"/>
      <c r="H259" s="72"/>
      <c r="I259" s="72"/>
      <c r="J259" s="72"/>
      <c r="K259" s="72"/>
      <c r="L259" s="72"/>
      <c r="M259" s="72"/>
      <c r="N259" s="72"/>
      <c r="O259" s="72"/>
      <c r="P259" s="72"/>
      <c r="Q259" s="72"/>
      <c r="R259" s="72"/>
      <c r="S259" s="72"/>
      <c r="T259" s="72"/>
    </row>
    <row r="260" spans="1:20" ht="15">
      <c r="A260" s="68"/>
      <c r="B260" s="92"/>
      <c r="C260" s="3"/>
      <c r="D260" s="70"/>
      <c r="E260" s="71"/>
      <c r="F260" s="71"/>
      <c r="G260" s="71"/>
      <c r="H260" s="72"/>
      <c r="I260" s="72"/>
      <c r="J260" s="72"/>
      <c r="K260" s="72"/>
      <c r="L260" s="72"/>
      <c r="M260" s="72"/>
      <c r="N260" s="72"/>
      <c r="O260" s="72"/>
      <c r="P260" s="72"/>
      <c r="Q260" s="72"/>
      <c r="R260" s="72"/>
      <c r="S260" s="72"/>
      <c r="T260" s="72"/>
    </row>
    <row r="261" spans="1:20" ht="15">
      <c r="A261" s="68"/>
      <c r="B261" s="92"/>
      <c r="C261" s="3"/>
      <c r="D261" s="70"/>
      <c r="E261" s="71"/>
      <c r="F261" s="71"/>
      <c r="G261" s="71"/>
      <c r="H261" s="72"/>
      <c r="I261" s="72"/>
      <c r="J261" s="72"/>
      <c r="K261" s="72"/>
      <c r="L261" s="72"/>
      <c r="M261" s="72"/>
      <c r="N261" s="72"/>
      <c r="O261" s="72"/>
      <c r="P261" s="72"/>
      <c r="Q261" s="72"/>
      <c r="R261" s="72"/>
      <c r="S261" s="72"/>
      <c r="T261" s="72"/>
    </row>
    <row r="262" spans="1:20" ht="15">
      <c r="A262" s="68"/>
      <c r="B262" s="92"/>
      <c r="C262" s="3"/>
      <c r="D262" s="70"/>
      <c r="E262" s="71"/>
      <c r="F262" s="71"/>
      <c r="G262" s="71"/>
      <c r="H262" s="72"/>
      <c r="I262" s="72"/>
      <c r="J262" s="72"/>
      <c r="K262" s="72"/>
      <c r="L262" s="72"/>
      <c r="M262" s="72"/>
      <c r="N262" s="72"/>
      <c r="O262" s="72"/>
      <c r="P262" s="72"/>
      <c r="Q262" s="72"/>
      <c r="R262" s="72"/>
      <c r="S262" s="72"/>
      <c r="T262" s="72"/>
    </row>
    <row r="263" spans="1:20" ht="15">
      <c r="A263" s="68"/>
      <c r="B263" s="92"/>
      <c r="C263" s="3"/>
      <c r="D263" s="70"/>
      <c r="E263" s="71"/>
      <c r="F263" s="71"/>
      <c r="G263" s="71"/>
      <c r="H263" s="72"/>
      <c r="I263" s="72"/>
      <c r="J263" s="72"/>
      <c r="K263" s="72"/>
      <c r="L263" s="72"/>
      <c r="M263" s="72"/>
      <c r="N263" s="72"/>
      <c r="O263" s="72"/>
      <c r="P263" s="72"/>
      <c r="Q263" s="72"/>
      <c r="R263" s="72"/>
      <c r="S263" s="72"/>
      <c r="T263" s="72"/>
    </row>
    <row r="264" spans="1:20" ht="15">
      <c r="A264" s="68"/>
      <c r="B264" s="92"/>
      <c r="C264" s="3"/>
      <c r="D264" s="70"/>
      <c r="E264" s="71"/>
      <c r="F264" s="71"/>
      <c r="G264" s="71"/>
      <c r="H264" s="72"/>
      <c r="I264" s="72"/>
      <c r="J264" s="72"/>
      <c r="K264" s="72"/>
      <c r="L264" s="72"/>
      <c r="M264" s="72"/>
      <c r="N264" s="72"/>
      <c r="O264" s="72"/>
      <c r="P264" s="72"/>
      <c r="Q264" s="72"/>
      <c r="R264" s="72"/>
      <c r="S264" s="72"/>
      <c r="T264" s="72"/>
    </row>
    <row r="265" spans="1:20" ht="15">
      <c r="A265" s="68"/>
      <c r="B265" s="92"/>
      <c r="C265" s="3"/>
      <c r="D265" s="70"/>
      <c r="E265" s="71"/>
      <c r="F265" s="71"/>
      <c r="G265" s="71"/>
      <c r="H265" s="72"/>
      <c r="I265" s="72"/>
      <c r="J265" s="72"/>
      <c r="K265" s="72"/>
      <c r="L265" s="72"/>
      <c r="M265" s="72"/>
      <c r="N265" s="72"/>
      <c r="O265" s="72"/>
      <c r="P265" s="72"/>
      <c r="Q265" s="72"/>
      <c r="R265" s="72"/>
      <c r="S265" s="72"/>
      <c r="T265" s="72"/>
    </row>
    <row r="266" spans="1:20" ht="15">
      <c r="A266" s="68"/>
      <c r="B266" s="92"/>
      <c r="C266" s="3"/>
      <c r="D266" s="70"/>
      <c r="E266" s="71"/>
      <c r="F266" s="71"/>
      <c r="G266" s="71"/>
      <c r="H266" s="72"/>
      <c r="I266" s="72"/>
      <c r="J266" s="72"/>
      <c r="K266" s="72"/>
      <c r="L266" s="72"/>
      <c r="M266" s="72"/>
      <c r="N266" s="72"/>
      <c r="O266" s="72"/>
      <c r="P266" s="72"/>
      <c r="Q266" s="72"/>
      <c r="R266" s="72"/>
      <c r="S266" s="72"/>
      <c r="T266" s="72"/>
    </row>
    <row r="267" spans="1:20" ht="15">
      <c r="A267" s="68"/>
      <c r="B267" s="92"/>
      <c r="C267" s="3"/>
      <c r="D267" s="70"/>
      <c r="E267" s="71"/>
      <c r="F267" s="71"/>
      <c r="G267" s="71"/>
      <c r="H267" s="72"/>
      <c r="I267" s="72"/>
      <c r="J267" s="72"/>
      <c r="K267" s="72"/>
      <c r="L267" s="72"/>
      <c r="M267" s="72"/>
      <c r="N267" s="72"/>
      <c r="O267" s="72"/>
      <c r="P267" s="72"/>
      <c r="Q267" s="72"/>
      <c r="R267" s="72"/>
      <c r="S267" s="72"/>
      <c r="T267" s="72"/>
    </row>
    <row r="268" spans="1:20" ht="15">
      <c r="A268" s="68"/>
      <c r="B268" s="92"/>
      <c r="C268" s="3"/>
      <c r="D268" s="70"/>
      <c r="E268" s="71"/>
      <c r="F268" s="71"/>
      <c r="G268" s="71"/>
      <c r="H268" s="72"/>
      <c r="I268" s="72"/>
      <c r="J268" s="72"/>
      <c r="K268" s="72"/>
      <c r="L268" s="72"/>
      <c r="M268" s="72"/>
      <c r="N268" s="72"/>
      <c r="O268" s="72"/>
      <c r="P268" s="72"/>
      <c r="Q268" s="72"/>
      <c r="R268" s="72"/>
      <c r="S268" s="72"/>
      <c r="T268" s="72"/>
    </row>
    <row r="269" spans="1:20" ht="15">
      <c r="A269" s="68"/>
      <c r="B269" s="92"/>
      <c r="C269" s="3"/>
      <c r="D269" s="70"/>
      <c r="E269" s="71"/>
      <c r="F269" s="71"/>
      <c r="G269" s="71"/>
      <c r="H269" s="72"/>
      <c r="I269" s="72"/>
      <c r="J269" s="72"/>
      <c r="K269" s="72"/>
      <c r="L269" s="72"/>
      <c r="M269" s="72"/>
      <c r="N269" s="72"/>
      <c r="O269" s="72"/>
      <c r="P269" s="72"/>
      <c r="Q269" s="72"/>
      <c r="R269" s="72"/>
      <c r="S269" s="72"/>
      <c r="T269" s="72"/>
    </row>
    <row r="270" spans="1:20" ht="15">
      <c r="A270" s="68"/>
      <c r="B270" s="92"/>
      <c r="C270" s="3"/>
      <c r="D270" s="70"/>
      <c r="E270" s="71"/>
      <c r="F270" s="71"/>
      <c r="G270" s="71"/>
      <c r="H270" s="72"/>
      <c r="I270" s="72"/>
      <c r="J270" s="72"/>
      <c r="K270" s="72"/>
      <c r="L270" s="72"/>
      <c r="M270" s="72"/>
      <c r="N270" s="72"/>
      <c r="O270" s="72"/>
      <c r="P270" s="72"/>
      <c r="Q270" s="72"/>
      <c r="R270" s="72"/>
      <c r="S270" s="72"/>
      <c r="T270" s="72"/>
    </row>
    <row r="271" spans="1:20" ht="15">
      <c r="A271" s="68"/>
      <c r="B271" s="92"/>
      <c r="C271" s="3"/>
      <c r="D271" s="70"/>
      <c r="E271" s="71"/>
      <c r="F271" s="71"/>
      <c r="G271" s="71"/>
      <c r="H271" s="72"/>
      <c r="I271" s="72"/>
      <c r="J271" s="72"/>
      <c r="K271" s="72"/>
      <c r="L271" s="72"/>
      <c r="M271" s="72"/>
      <c r="N271" s="72"/>
      <c r="O271" s="72"/>
      <c r="P271" s="72"/>
      <c r="Q271" s="72"/>
      <c r="R271" s="72"/>
      <c r="S271" s="72"/>
      <c r="T271" s="72"/>
    </row>
    <row r="272" spans="1:20" ht="15">
      <c r="A272" s="68"/>
      <c r="B272" s="92"/>
      <c r="C272" s="3"/>
      <c r="D272" s="70"/>
      <c r="E272" s="71"/>
      <c r="F272" s="71"/>
      <c r="G272" s="71"/>
      <c r="H272" s="72"/>
      <c r="I272" s="72"/>
      <c r="J272" s="72"/>
      <c r="K272" s="72"/>
      <c r="L272" s="72"/>
      <c r="M272" s="72"/>
      <c r="N272" s="72"/>
      <c r="O272" s="72"/>
      <c r="P272" s="72"/>
      <c r="Q272" s="72"/>
      <c r="R272" s="72"/>
      <c r="S272" s="72"/>
      <c r="T272" s="72"/>
    </row>
    <row r="273" spans="1:20" ht="15">
      <c r="A273" s="68"/>
      <c r="B273" s="92"/>
      <c r="C273" s="3"/>
      <c r="D273" s="72"/>
      <c r="E273" s="71"/>
      <c r="F273" s="71"/>
      <c r="G273" s="71"/>
      <c r="H273" s="72"/>
      <c r="I273" s="72"/>
      <c r="J273" s="72"/>
      <c r="K273" s="72"/>
      <c r="L273" s="72"/>
      <c r="M273" s="72"/>
      <c r="N273" s="72"/>
      <c r="O273" s="72"/>
      <c r="P273" s="72"/>
      <c r="Q273" s="72"/>
      <c r="R273" s="72"/>
      <c r="S273" s="72"/>
      <c r="T273" s="72"/>
    </row>
    <row r="274" spans="1:20" ht="15">
      <c r="A274" s="68"/>
      <c r="B274" s="92"/>
      <c r="C274" s="3"/>
      <c r="D274" s="72"/>
      <c r="E274" s="71"/>
      <c r="F274" s="71"/>
      <c r="G274" s="71"/>
      <c r="H274" s="72"/>
      <c r="I274" s="72"/>
      <c r="J274" s="72"/>
      <c r="K274" s="72"/>
      <c r="L274" s="72"/>
      <c r="M274" s="72"/>
      <c r="N274" s="72"/>
      <c r="O274" s="72"/>
      <c r="P274" s="72"/>
      <c r="Q274" s="72"/>
      <c r="R274" s="72"/>
      <c r="S274" s="72"/>
      <c r="T274" s="72"/>
    </row>
    <row r="275" spans="1:20" ht="15">
      <c r="A275" s="68"/>
      <c r="B275" s="92"/>
      <c r="C275" s="3"/>
      <c r="D275" s="72"/>
      <c r="E275" s="71"/>
      <c r="F275" s="71"/>
      <c r="G275" s="71"/>
      <c r="H275" s="72"/>
      <c r="I275" s="72"/>
      <c r="J275" s="72"/>
      <c r="K275" s="72"/>
      <c r="L275" s="72"/>
      <c r="M275" s="72"/>
      <c r="N275" s="72"/>
      <c r="O275" s="72"/>
      <c r="P275" s="72"/>
      <c r="Q275" s="72"/>
      <c r="R275" s="72"/>
      <c r="S275" s="72"/>
      <c r="T275" s="72"/>
    </row>
    <row r="276" spans="1:20" ht="15">
      <c r="A276" s="68"/>
      <c r="B276" s="92"/>
      <c r="C276" s="3"/>
      <c r="D276" s="72"/>
      <c r="E276" s="71"/>
      <c r="F276" s="71"/>
      <c r="G276" s="71"/>
      <c r="H276" s="72"/>
      <c r="I276" s="72"/>
      <c r="J276" s="72"/>
      <c r="K276" s="72"/>
      <c r="L276" s="72"/>
      <c r="M276" s="72"/>
      <c r="N276" s="72"/>
      <c r="O276" s="72"/>
      <c r="P276" s="72"/>
      <c r="Q276" s="72"/>
      <c r="R276" s="72"/>
      <c r="S276" s="72"/>
      <c r="T276" s="72"/>
    </row>
    <row r="277" spans="1:20" ht="15">
      <c r="A277" s="68"/>
      <c r="B277" s="92"/>
      <c r="C277" s="3"/>
      <c r="D277" s="72"/>
      <c r="E277" s="71"/>
      <c r="F277" s="71"/>
      <c r="G277" s="71"/>
      <c r="H277" s="72"/>
      <c r="I277" s="72"/>
      <c r="J277" s="72"/>
      <c r="K277" s="72"/>
      <c r="L277" s="72"/>
      <c r="M277" s="72"/>
      <c r="N277" s="72"/>
      <c r="O277" s="72"/>
      <c r="P277" s="72"/>
      <c r="Q277" s="72"/>
      <c r="R277" s="72"/>
      <c r="S277" s="72"/>
      <c r="T277" s="72"/>
    </row>
    <row r="278" spans="1:20" ht="15">
      <c r="A278" s="68"/>
      <c r="B278" s="92"/>
      <c r="C278" s="3"/>
      <c r="D278" s="70"/>
      <c r="E278" s="71"/>
      <c r="F278" s="71"/>
      <c r="G278" s="71"/>
      <c r="H278" s="72"/>
      <c r="I278" s="72"/>
      <c r="J278" s="72"/>
      <c r="K278" s="72"/>
      <c r="L278" s="72"/>
      <c r="M278" s="72"/>
      <c r="N278" s="72"/>
      <c r="O278" s="72"/>
      <c r="P278" s="72"/>
      <c r="Q278" s="72"/>
      <c r="R278" s="72"/>
      <c r="S278" s="72"/>
      <c r="T278" s="72"/>
    </row>
    <row r="279" spans="1:20" ht="15">
      <c r="A279" s="68"/>
      <c r="B279" s="92"/>
      <c r="C279" s="3"/>
      <c r="D279" s="70"/>
      <c r="E279" s="71"/>
      <c r="F279" s="71"/>
      <c r="G279" s="71"/>
      <c r="H279" s="72"/>
      <c r="I279" s="72"/>
      <c r="J279" s="72"/>
      <c r="K279" s="72"/>
      <c r="L279" s="72"/>
      <c r="M279" s="72"/>
      <c r="N279" s="72"/>
      <c r="O279" s="72"/>
      <c r="P279" s="72"/>
      <c r="Q279" s="72"/>
      <c r="R279" s="72"/>
      <c r="S279" s="72"/>
      <c r="T279" s="72"/>
    </row>
    <row r="280" spans="1:20" ht="15">
      <c r="A280" s="68"/>
      <c r="B280" s="92"/>
      <c r="C280" s="3"/>
      <c r="D280" s="70"/>
      <c r="E280" s="71"/>
      <c r="F280" s="71"/>
      <c r="G280" s="71"/>
      <c r="H280" s="72"/>
      <c r="I280" s="72"/>
      <c r="J280" s="72"/>
      <c r="K280" s="72"/>
      <c r="L280" s="72"/>
      <c r="M280" s="72"/>
      <c r="N280" s="72"/>
      <c r="O280" s="72"/>
      <c r="P280" s="72"/>
      <c r="Q280" s="72"/>
      <c r="R280" s="72"/>
      <c r="S280" s="72"/>
      <c r="T280" s="72"/>
    </row>
    <row r="281" spans="1:20" ht="15">
      <c r="A281" s="68"/>
      <c r="B281" s="92"/>
      <c r="C281" s="3"/>
      <c r="D281" s="70"/>
      <c r="E281" s="71"/>
      <c r="F281" s="71"/>
      <c r="G281" s="71"/>
      <c r="H281" s="72"/>
      <c r="I281" s="72"/>
      <c r="J281" s="72"/>
      <c r="K281" s="72"/>
      <c r="L281" s="72"/>
      <c r="M281" s="72"/>
      <c r="N281" s="72"/>
      <c r="O281" s="72"/>
      <c r="P281" s="72"/>
      <c r="Q281" s="72"/>
      <c r="R281" s="72"/>
      <c r="S281" s="72"/>
      <c r="T281" s="72"/>
    </row>
    <row r="282" spans="1:20" ht="15">
      <c r="A282" s="68"/>
      <c r="B282" s="92"/>
      <c r="C282" s="3"/>
      <c r="D282" s="70"/>
      <c r="E282" s="71"/>
      <c r="F282" s="71"/>
      <c r="G282" s="71"/>
      <c r="H282" s="72"/>
      <c r="I282" s="72"/>
      <c r="J282" s="72"/>
      <c r="K282" s="72"/>
      <c r="L282" s="72"/>
      <c r="M282" s="72"/>
      <c r="N282" s="72"/>
      <c r="O282" s="72"/>
      <c r="P282" s="72"/>
      <c r="Q282" s="72"/>
      <c r="R282" s="72"/>
      <c r="S282" s="72"/>
      <c r="T282" s="72"/>
    </row>
    <row r="283" spans="1:20" ht="15">
      <c r="A283" s="68"/>
      <c r="B283" s="92"/>
      <c r="C283" s="3"/>
      <c r="D283" s="70"/>
      <c r="E283" s="71"/>
      <c r="F283" s="71"/>
      <c r="G283" s="71"/>
      <c r="H283" s="72"/>
      <c r="I283" s="72"/>
      <c r="J283" s="72"/>
      <c r="K283" s="72"/>
      <c r="L283" s="72"/>
      <c r="M283" s="72"/>
      <c r="N283" s="72"/>
      <c r="O283" s="72"/>
      <c r="P283" s="72"/>
      <c r="Q283" s="72"/>
      <c r="R283" s="72"/>
      <c r="S283" s="72"/>
      <c r="T283" s="72"/>
    </row>
    <row r="284" spans="1:20" ht="15">
      <c r="A284" s="68"/>
      <c r="B284" s="92"/>
      <c r="C284" s="3"/>
      <c r="D284" s="70"/>
      <c r="E284" s="71"/>
      <c r="F284" s="71"/>
      <c r="G284" s="71"/>
      <c r="H284" s="72"/>
      <c r="I284" s="72"/>
      <c r="J284" s="72"/>
      <c r="K284" s="72"/>
      <c r="L284" s="72"/>
      <c r="M284" s="72"/>
      <c r="N284" s="72"/>
      <c r="O284" s="72"/>
      <c r="P284" s="72"/>
      <c r="Q284" s="72"/>
      <c r="R284" s="72"/>
      <c r="S284" s="72"/>
      <c r="T284" s="72"/>
    </row>
    <row r="285" spans="1:20" ht="15">
      <c r="A285" s="68"/>
      <c r="B285" s="92"/>
      <c r="C285" s="3"/>
      <c r="D285" s="70"/>
      <c r="E285" s="71"/>
      <c r="F285" s="71"/>
      <c r="G285" s="71"/>
      <c r="H285" s="72"/>
      <c r="I285" s="72"/>
      <c r="J285" s="72"/>
      <c r="K285" s="72"/>
      <c r="L285" s="72"/>
      <c r="M285" s="72"/>
      <c r="N285" s="72"/>
      <c r="O285" s="72"/>
      <c r="P285" s="72"/>
      <c r="Q285" s="72"/>
      <c r="R285" s="72"/>
      <c r="S285" s="72"/>
      <c r="T285" s="72"/>
    </row>
    <row r="286" spans="1:20" ht="15">
      <c r="A286" s="68"/>
      <c r="B286" s="92"/>
      <c r="C286" s="3"/>
      <c r="D286" s="70"/>
      <c r="E286" s="71"/>
      <c r="F286" s="71"/>
      <c r="G286" s="71"/>
      <c r="H286" s="72"/>
      <c r="I286" s="72"/>
      <c r="J286" s="72"/>
      <c r="K286" s="72"/>
      <c r="L286" s="72"/>
      <c r="M286" s="72"/>
      <c r="N286" s="72"/>
      <c r="O286" s="72"/>
      <c r="P286" s="72"/>
      <c r="Q286" s="72"/>
      <c r="R286" s="72"/>
      <c r="S286" s="72"/>
      <c r="T286" s="72"/>
    </row>
    <row r="287" spans="1:20" ht="15">
      <c r="A287" s="68"/>
      <c r="B287" s="92"/>
      <c r="C287" s="3"/>
      <c r="D287" s="70"/>
      <c r="E287" s="71"/>
      <c r="F287" s="71"/>
      <c r="G287" s="71"/>
      <c r="H287" s="72"/>
      <c r="I287" s="72"/>
      <c r="J287" s="72"/>
      <c r="K287" s="72"/>
      <c r="L287" s="72"/>
      <c r="M287" s="72"/>
      <c r="N287" s="72"/>
      <c r="O287" s="72"/>
      <c r="P287" s="72"/>
      <c r="Q287" s="72"/>
      <c r="R287" s="72"/>
      <c r="S287" s="72"/>
      <c r="T287" s="72"/>
    </row>
    <row r="288" spans="1:20" ht="15">
      <c r="A288" s="68"/>
      <c r="B288" s="92"/>
      <c r="C288" s="3"/>
      <c r="D288" s="70"/>
      <c r="E288" s="71"/>
      <c r="F288" s="71"/>
      <c r="G288" s="71"/>
      <c r="H288" s="72"/>
      <c r="I288" s="72"/>
      <c r="J288" s="72"/>
      <c r="K288" s="72"/>
      <c r="L288" s="72"/>
      <c r="M288" s="72"/>
      <c r="N288" s="72"/>
      <c r="O288" s="72"/>
      <c r="P288" s="72"/>
      <c r="Q288" s="72"/>
      <c r="R288" s="72"/>
      <c r="S288" s="72"/>
      <c r="T288" s="72"/>
    </row>
    <row r="289" spans="1:20" ht="15">
      <c r="A289" s="68"/>
      <c r="B289" s="92"/>
      <c r="C289" s="3"/>
      <c r="D289" s="70"/>
      <c r="E289" s="71"/>
      <c r="F289" s="71"/>
      <c r="G289" s="71"/>
      <c r="H289" s="72"/>
      <c r="I289" s="72"/>
      <c r="J289" s="72"/>
      <c r="K289" s="72"/>
      <c r="L289" s="72"/>
      <c r="M289" s="72"/>
      <c r="N289" s="72"/>
      <c r="O289" s="72"/>
      <c r="P289" s="72"/>
      <c r="Q289" s="72"/>
      <c r="R289" s="72"/>
      <c r="S289" s="72"/>
      <c r="T289" s="72"/>
    </row>
    <row r="290" spans="1:20" ht="15">
      <c r="A290" s="68"/>
      <c r="B290" s="92"/>
      <c r="C290" s="3"/>
      <c r="D290" s="70"/>
      <c r="E290" s="71"/>
      <c r="F290" s="71"/>
      <c r="G290" s="71"/>
      <c r="H290" s="72"/>
      <c r="I290" s="72"/>
      <c r="J290" s="72"/>
      <c r="K290" s="72"/>
      <c r="L290" s="72"/>
      <c r="M290" s="72"/>
      <c r="N290" s="72"/>
      <c r="O290" s="72"/>
      <c r="P290" s="72"/>
      <c r="Q290" s="72"/>
      <c r="R290" s="72"/>
      <c r="S290" s="72"/>
      <c r="T290" s="72"/>
    </row>
    <row r="291" spans="1:20" ht="15">
      <c r="A291" s="68"/>
      <c r="B291" s="92"/>
      <c r="C291" s="3"/>
      <c r="D291" s="70"/>
      <c r="E291" s="71"/>
      <c r="F291" s="71"/>
      <c r="G291" s="71"/>
      <c r="H291" s="72"/>
      <c r="I291" s="72"/>
      <c r="J291" s="72"/>
      <c r="K291" s="72"/>
      <c r="L291" s="72"/>
      <c r="M291" s="72"/>
      <c r="N291" s="72"/>
      <c r="O291" s="72"/>
      <c r="P291" s="72"/>
      <c r="Q291" s="72"/>
      <c r="R291" s="72"/>
      <c r="S291" s="72"/>
      <c r="T291" s="72"/>
    </row>
    <row r="292" spans="1:20" ht="15">
      <c r="A292" s="68"/>
      <c r="B292" s="92"/>
      <c r="C292" s="3"/>
      <c r="D292" s="70"/>
      <c r="E292" s="71"/>
      <c r="F292" s="71"/>
      <c r="G292" s="71"/>
      <c r="H292" s="72"/>
      <c r="I292" s="72"/>
      <c r="J292" s="72"/>
      <c r="K292" s="72"/>
      <c r="L292" s="72"/>
      <c r="M292" s="72"/>
      <c r="N292" s="72"/>
      <c r="O292" s="72"/>
      <c r="P292" s="72"/>
      <c r="Q292" s="72"/>
      <c r="R292" s="72"/>
      <c r="S292" s="72"/>
      <c r="T292" s="72"/>
    </row>
    <row r="293" spans="1:20" ht="15">
      <c r="A293" s="68"/>
      <c r="B293" s="92"/>
      <c r="C293" s="3"/>
      <c r="D293" s="70"/>
      <c r="E293" s="71"/>
      <c r="F293" s="71"/>
      <c r="G293" s="71"/>
      <c r="H293" s="72"/>
      <c r="I293" s="72"/>
      <c r="J293" s="72"/>
      <c r="K293" s="72"/>
      <c r="L293" s="72"/>
      <c r="M293" s="72"/>
      <c r="N293" s="72"/>
      <c r="O293" s="72"/>
      <c r="P293" s="72"/>
      <c r="Q293" s="72"/>
      <c r="R293" s="72"/>
      <c r="S293" s="72"/>
      <c r="T293" s="72"/>
    </row>
    <row r="294" spans="1:20" ht="15">
      <c r="A294" s="68"/>
      <c r="B294" s="92"/>
      <c r="C294" s="3"/>
      <c r="D294" s="70"/>
      <c r="E294" s="71"/>
      <c r="F294" s="71"/>
      <c r="G294" s="71"/>
      <c r="H294" s="72"/>
      <c r="I294" s="72"/>
      <c r="J294" s="72"/>
      <c r="K294" s="72"/>
      <c r="L294" s="72"/>
      <c r="M294" s="72"/>
      <c r="N294" s="72"/>
      <c r="O294" s="72"/>
      <c r="P294" s="72"/>
      <c r="Q294" s="72"/>
      <c r="R294" s="72"/>
      <c r="S294" s="72"/>
      <c r="T294" s="72"/>
    </row>
    <row r="295" spans="1:20" ht="15">
      <c r="A295" s="68"/>
      <c r="B295" s="92"/>
      <c r="C295" s="3"/>
      <c r="D295" s="70"/>
      <c r="E295" s="71"/>
      <c r="F295" s="71"/>
      <c r="G295" s="71"/>
      <c r="H295" s="72"/>
      <c r="I295" s="72"/>
      <c r="J295" s="72"/>
      <c r="K295" s="72"/>
      <c r="L295" s="72"/>
      <c r="M295" s="72"/>
      <c r="N295" s="72"/>
      <c r="O295" s="72"/>
      <c r="P295" s="72"/>
      <c r="Q295" s="72"/>
      <c r="R295" s="72"/>
      <c r="S295" s="72"/>
      <c r="T295" s="72"/>
    </row>
    <row r="296" spans="1:20" ht="15">
      <c r="A296" s="68"/>
      <c r="B296" s="92"/>
      <c r="C296" s="3"/>
      <c r="D296" s="70"/>
      <c r="E296" s="71"/>
      <c r="F296" s="71"/>
      <c r="G296" s="71"/>
      <c r="H296" s="72"/>
      <c r="I296" s="72"/>
      <c r="J296" s="72"/>
      <c r="K296" s="72"/>
      <c r="L296" s="72"/>
      <c r="M296" s="72"/>
      <c r="N296" s="72"/>
      <c r="O296" s="72"/>
      <c r="P296" s="72"/>
      <c r="Q296" s="72"/>
      <c r="R296" s="72"/>
      <c r="S296" s="72"/>
      <c r="T296" s="72"/>
    </row>
    <row r="297" spans="1:20" ht="15">
      <c r="A297" s="68"/>
      <c r="B297" s="92"/>
      <c r="C297" s="3"/>
      <c r="D297" s="70"/>
      <c r="E297" s="71"/>
      <c r="F297" s="71"/>
      <c r="G297" s="71"/>
      <c r="H297" s="72"/>
      <c r="I297" s="72"/>
      <c r="J297" s="72"/>
      <c r="K297" s="72"/>
      <c r="L297" s="72"/>
      <c r="M297" s="72"/>
      <c r="N297" s="72"/>
      <c r="O297" s="72"/>
      <c r="P297" s="72"/>
      <c r="Q297" s="72"/>
      <c r="R297" s="72"/>
      <c r="S297" s="72"/>
      <c r="T297" s="72"/>
    </row>
    <row r="298" spans="1:20" ht="15">
      <c r="A298" s="68"/>
      <c r="B298" s="92"/>
      <c r="C298" s="3"/>
      <c r="D298" s="70"/>
      <c r="E298" s="71"/>
      <c r="F298" s="71"/>
      <c r="G298" s="71"/>
      <c r="H298" s="72"/>
      <c r="I298" s="72"/>
      <c r="J298" s="72"/>
      <c r="K298" s="72"/>
      <c r="L298" s="72"/>
      <c r="M298" s="72"/>
      <c r="N298" s="72"/>
      <c r="O298" s="72"/>
      <c r="P298" s="72"/>
      <c r="Q298" s="72"/>
      <c r="R298" s="72"/>
      <c r="S298" s="72"/>
      <c r="T298" s="72"/>
    </row>
    <row r="299" spans="1:20" ht="15">
      <c r="A299" s="68"/>
      <c r="B299" s="92"/>
      <c r="C299" s="3"/>
      <c r="D299" s="70"/>
      <c r="E299" s="71"/>
      <c r="F299" s="71"/>
      <c r="G299" s="71"/>
      <c r="H299" s="72"/>
      <c r="I299" s="72"/>
      <c r="J299" s="72"/>
      <c r="K299" s="72"/>
      <c r="L299" s="72"/>
      <c r="M299" s="72"/>
      <c r="N299" s="72"/>
      <c r="O299" s="72"/>
      <c r="P299" s="72"/>
      <c r="Q299" s="72"/>
      <c r="R299" s="72"/>
      <c r="S299" s="72"/>
      <c r="T299" s="72"/>
    </row>
    <row r="300" spans="1:20" ht="15">
      <c r="A300" s="68"/>
      <c r="B300" s="92"/>
      <c r="C300" s="3"/>
      <c r="D300" s="70"/>
      <c r="E300" s="71"/>
      <c r="F300" s="71"/>
      <c r="G300" s="71"/>
      <c r="H300" s="72"/>
      <c r="I300" s="72"/>
      <c r="J300" s="72"/>
      <c r="K300" s="72"/>
      <c r="L300" s="72"/>
      <c r="M300" s="72"/>
      <c r="N300" s="72"/>
      <c r="O300" s="72"/>
      <c r="P300" s="72"/>
      <c r="Q300" s="72"/>
      <c r="R300" s="72"/>
      <c r="S300" s="72"/>
      <c r="T300" s="72"/>
    </row>
    <row r="301" spans="1:20" ht="15">
      <c r="A301" s="68"/>
      <c r="B301" s="92"/>
      <c r="C301" s="3"/>
      <c r="D301" s="70"/>
      <c r="E301" s="71"/>
      <c r="F301" s="71"/>
      <c r="G301" s="71"/>
      <c r="H301" s="72"/>
      <c r="I301" s="72"/>
      <c r="J301" s="72"/>
      <c r="K301" s="72"/>
      <c r="L301" s="72"/>
      <c r="M301" s="72"/>
      <c r="N301" s="72"/>
      <c r="O301" s="72"/>
      <c r="P301" s="72"/>
      <c r="Q301" s="72"/>
      <c r="R301" s="72"/>
      <c r="S301" s="72"/>
      <c r="T301" s="72"/>
    </row>
    <row r="302" spans="1:20" ht="15">
      <c r="A302" s="68"/>
      <c r="B302" s="92"/>
      <c r="C302" s="3"/>
      <c r="D302" s="70"/>
      <c r="E302" s="71"/>
      <c r="F302" s="71"/>
      <c r="G302" s="71"/>
      <c r="H302" s="72"/>
      <c r="I302" s="72"/>
      <c r="J302" s="72"/>
      <c r="K302" s="72"/>
      <c r="L302" s="72"/>
      <c r="M302" s="72"/>
      <c r="N302" s="72"/>
      <c r="O302" s="72"/>
      <c r="P302" s="72"/>
      <c r="Q302" s="72"/>
      <c r="R302" s="72"/>
      <c r="S302" s="72"/>
      <c r="T302" s="72"/>
    </row>
    <row r="303" spans="1:20" ht="15">
      <c r="A303" s="68"/>
      <c r="B303" s="92"/>
      <c r="C303" s="3"/>
      <c r="D303" s="70"/>
      <c r="E303" s="71"/>
      <c r="F303" s="71"/>
      <c r="G303" s="71"/>
      <c r="H303" s="72"/>
      <c r="I303" s="72"/>
      <c r="J303" s="72"/>
      <c r="K303" s="72"/>
      <c r="L303" s="72"/>
      <c r="M303" s="72"/>
      <c r="N303" s="72"/>
      <c r="O303" s="72"/>
      <c r="P303" s="72"/>
      <c r="Q303" s="72"/>
      <c r="R303" s="72"/>
      <c r="S303" s="72"/>
      <c r="T303" s="72"/>
    </row>
    <row r="304" spans="1:20" ht="15">
      <c r="A304" s="68"/>
      <c r="B304" s="92"/>
      <c r="C304" s="3"/>
      <c r="D304" s="70"/>
      <c r="E304" s="71"/>
      <c r="F304" s="71"/>
      <c r="G304" s="71"/>
      <c r="H304" s="72"/>
      <c r="I304" s="72"/>
      <c r="J304" s="72"/>
      <c r="K304" s="72"/>
      <c r="L304" s="72"/>
      <c r="M304" s="72"/>
      <c r="N304" s="72"/>
      <c r="O304" s="72"/>
      <c r="P304" s="72"/>
      <c r="Q304" s="72"/>
      <c r="R304" s="72"/>
      <c r="S304" s="72"/>
      <c r="T304" s="72"/>
    </row>
    <row r="305" spans="1:20" ht="15">
      <c r="A305" s="68"/>
      <c r="B305" s="92"/>
      <c r="C305" s="3"/>
      <c r="D305" s="70"/>
      <c r="E305" s="71"/>
      <c r="F305" s="71"/>
      <c r="G305" s="71"/>
      <c r="H305" s="72"/>
      <c r="I305" s="72"/>
      <c r="J305" s="72"/>
      <c r="K305" s="72"/>
      <c r="L305" s="72"/>
      <c r="M305" s="72"/>
      <c r="N305" s="72"/>
      <c r="O305" s="72"/>
      <c r="P305" s="72"/>
      <c r="Q305" s="72"/>
      <c r="R305" s="72"/>
      <c r="S305" s="72"/>
      <c r="T305" s="72"/>
    </row>
    <row r="306" spans="1:20" ht="15">
      <c r="A306" s="68"/>
      <c r="B306" s="92"/>
      <c r="C306" s="3"/>
      <c r="D306" s="70"/>
      <c r="E306" s="71"/>
      <c r="F306" s="71"/>
      <c r="G306" s="71"/>
      <c r="H306" s="72"/>
      <c r="I306" s="72"/>
      <c r="J306" s="72"/>
      <c r="K306" s="72"/>
      <c r="L306" s="72"/>
      <c r="M306" s="72"/>
      <c r="N306" s="72"/>
      <c r="O306" s="72"/>
      <c r="P306" s="72"/>
      <c r="Q306" s="72"/>
      <c r="R306" s="72"/>
      <c r="S306" s="72"/>
      <c r="T306" s="72"/>
    </row>
    <row r="307" spans="1:20" ht="15">
      <c r="A307" s="68"/>
      <c r="B307" s="92"/>
      <c r="C307" s="3"/>
      <c r="D307" s="70"/>
      <c r="E307" s="71"/>
      <c r="F307" s="71"/>
      <c r="G307" s="71"/>
      <c r="H307" s="72"/>
      <c r="I307" s="72"/>
      <c r="J307" s="72"/>
      <c r="K307" s="72"/>
      <c r="L307" s="72"/>
      <c r="M307" s="72"/>
      <c r="N307" s="72"/>
      <c r="O307" s="72"/>
      <c r="P307" s="72"/>
      <c r="Q307" s="72"/>
      <c r="R307" s="72"/>
      <c r="S307" s="72"/>
      <c r="T307" s="72"/>
    </row>
    <row r="308" spans="1:20" ht="15">
      <c r="A308" s="68"/>
      <c r="B308" s="92"/>
      <c r="C308" s="3"/>
      <c r="D308" s="70"/>
      <c r="E308" s="71"/>
      <c r="F308" s="71"/>
      <c r="G308" s="71"/>
      <c r="H308" s="72"/>
      <c r="I308" s="72"/>
      <c r="J308" s="72"/>
      <c r="K308" s="72"/>
      <c r="L308" s="72"/>
      <c r="M308" s="72"/>
      <c r="N308" s="72"/>
      <c r="O308" s="72"/>
      <c r="P308" s="72"/>
      <c r="Q308" s="72"/>
      <c r="R308" s="72"/>
      <c r="S308" s="72"/>
      <c r="T308" s="72"/>
    </row>
    <row r="309" spans="1:20" ht="15">
      <c r="A309" s="68"/>
      <c r="B309" s="92"/>
      <c r="C309" s="3"/>
      <c r="D309" s="70"/>
      <c r="E309" s="71"/>
      <c r="F309" s="71"/>
      <c r="G309" s="71"/>
      <c r="H309" s="72"/>
      <c r="I309" s="72"/>
      <c r="J309" s="72"/>
      <c r="K309" s="72"/>
      <c r="L309" s="72"/>
      <c r="M309" s="72"/>
      <c r="N309" s="72"/>
      <c r="O309" s="72"/>
      <c r="P309" s="72"/>
      <c r="Q309" s="72"/>
      <c r="R309" s="72"/>
      <c r="S309" s="72"/>
      <c r="T309" s="72"/>
    </row>
    <row r="310" spans="1:20" ht="15">
      <c r="A310" s="68"/>
      <c r="B310" s="92"/>
      <c r="C310" s="3"/>
      <c r="D310" s="70"/>
      <c r="E310" s="71"/>
      <c r="F310" s="71"/>
      <c r="G310" s="71"/>
      <c r="H310" s="72"/>
      <c r="I310" s="72"/>
      <c r="J310" s="72"/>
      <c r="K310" s="72"/>
      <c r="L310" s="72"/>
      <c r="M310" s="72"/>
      <c r="N310" s="72"/>
      <c r="O310" s="72"/>
      <c r="P310" s="72"/>
      <c r="Q310" s="72"/>
      <c r="R310" s="72"/>
      <c r="S310" s="72"/>
      <c r="T310" s="72"/>
    </row>
    <row r="311" spans="1:20" ht="15">
      <c r="A311" s="68"/>
      <c r="B311" s="92"/>
      <c r="C311" s="3"/>
      <c r="D311" s="70"/>
      <c r="E311" s="71"/>
      <c r="F311" s="71"/>
      <c r="G311" s="71"/>
      <c r="H311" s="72"/>
      <c r="I311" s="72"/>
      <c r="J311" s="72"/>
      <c r="K311" s="72"/>
      <c r="L311" s="72"/>
      <c r="M311" s="72"/>
      <c r="N311" s="72"/>
      <c r="O311" s="72"/>
      <c r="P311" s="72"/>
      <c r="Q311" s="72"/>
      <c r="R311" s="72"/>
      <c r="S311" s="72"/>
      <c r="T311" s="72"/>
    </row>
    <row r="312" spans="1:20" ht="15">
      <c r="A312" s="68"/>
      <c r="B312" s="92"/>
      <c r="C312" s="3"/>
      <c r="D312" s="70"/>
      <c r="E312" s="71"/>
      <c r="F312" s="71"/>
      <c r="G312" s="71"/>
      <c r="H312" s="72"/>
      <c r="I312" s="72"/>
      <c r="J312" s="72"/>
      <c r="K312" s="72"/>
      <c r="L312" s="72"/>
      <c r="M312" s="72"/>
      <c r="N312" s="72"/>
      <c r="O312" s="72"/>
      <c r="P312" s="72"/>
      <c r="Q312" s="72"/>
      <c r="R312" s="72"/>
      <c r="S312" s="72"/>
      <c r="T312" s="72"/>
    </row>
    <row r="313" spans="1:20" ht="15">
      <c r="A313" s="68"/>
      <c r="B313" s="92"/>
      <c r="C313" s="3"/>
      <c r="D313" s="70"/>
      <c r="E313" s="71"/>
      <c r="F313" s="71"/>
      <c r="G313" s="71"/>
      <c r="H313" s="72"/>
      <c r="I313" s="72"/>
      <c r="J313" s="72"/>
      <c r="K313" s="72"/>
      <c r="L313" s="72"/>
      <c r="M313" s="72"/>
      <c r="N313" s="72"/>
      <c r="O313" s="72"/>
      <c r="P313" s="72"/>
      <c r="Q313" s="72"/>
      <c r="R313" s="72"/>
      <c r="S313" s="72"/>
      <c r="T313" s="72"/>
    </row>
    <row r="314" spans="1:20" ht="15">
      <c r="A314" s="68"/>
      <c r="B314" s="92"/>
      <c r="C314" s="3"/>
      <c r="D314" s="70"/>
      <c r="E314" s="71"/>
      <c r="F314" s="71"/>
      <c r="G314" s="71"/>
      <c r="H314" s="72"/>
      <c r="I314" s="72"/>
      <c r="J314" s="72"/>
      <c r="K314" s="72"/>
      <c r="L314" s="72"/>
      <c r="M314" s="72"/>
      <c r="N314" s="72"/>
      <c r="O314" s="72"/>
      <c r="P314" s="72"/>
      <c r="Q314" s="72"/>
      <c r="R314" s="72"/>
      <c r="S314" s="72"/>
      <c r="T314" s="72"/>
    </row>
    <row r="315" spans="1:20" ht="15">
      <c r="A315" s="68"/>
      <c r="B315" s="92"/>
      <c r="C315" s="3"/>
      <c r="D315" s="70"/>
      <c r="E315" s="71"/>
      <c r="F315" s="71"/>
      <c r="G315" s="71"/>
      <c r="H315" s="72"/>
      <c r="I315" s="72"/>
      <c r="J315" s="72"/>
      <c r="K315" s="72"/>
      <c r="L315" s="72"/>
      <c r="M315" s="72"/>
      <c r="N315" s="72"/>
      <c r="O315" s="72"/>
      <c r="P315" s="72"/>
      <c r="Q315" s="72"/>
      <c r="R315" s="72"/>
      <c r="S315" s="72"/>
      <c r="T315" s="72"/>
    </row>
    <row r="316" spans="1:20" ht="15">
      <c r="A316" s="68"/>
      <c r="B316" s="92"/>
      <c r="C316" s="3"/>
      <c r="D316" s="70"/>
      <c r="E316" s="71"/>
      <c r="F316" s="71"/>
      <c r="G316" s="71"/>
      <c r="H316" s="72"/>
      <c r="I316" s="72"/>
      <c r="J316" s="72"/>
      <c r="K316" s="72"/>
      <c r="L316" s="72"/>
      <c r="M316" s="72"/>
      <c r="N316" s="72"/>
      <c r="O316" s="72"/>
      <c r="P316" s="72"/>
      <c r="Q316" s="72"/>
      <c r="R316" s="72"/>
      <c r="S316" s="72"/>
      <c r="T316" s="72"/>
    </row>
    <row r="317" spans="1:20" ht="15">
      <c r="A317" s="68"/>
      <c r="B317" s="92"/>
      <c r="C317" s="3"/>
      <c r="D317" s="70"/>
      <c r="E317" s="71"/>
      <c r="F317" s="71"/>
      <c r="G317" s="71"/>
      <c r="H317" s="72"/>
      <c r="I317" s="72"/>
      <c r="J317" s="72"/>
      <c r="K317" s="72"/>
      <c r="L317" s="72"/>
      <c r="M317" s="72"/>
      <c r="N317" s="72"/>
      <c r="O317" s="72"/>
      <c r="P317" s="72"/>
      <c r="Q317" s="72"/>
      <c r="R317" s="72"/>
      <c r="S317" s="72"/>
      <c r="T317" s="72"/>
    </row>
    <row r="318" spans="1:20" ht="15">
      <c r="A318" s="68"/>
      <c r="B318" s="92"/>
      <c r="C318" s="3"/>
      <c r="D318" s="70"/>
      <c r="E318" s="71"/>
      <c r="F318" s="71"/>
      <c r="G318" s="71"/>
      <c r="H318" s="72"/>
      <c r="I318" s="72"/>
      <c r="J318" s="72"/>
      <c r="K318" s="72"/>
      <c r="L318" s="72"/>
      <c r="M318" s="72"/>
      <c r="N318" s="72"/>
      <c r="O318" s="72"/>
      <c r="P318" s="72"/>
      <c r="Q318" s="72"/>
      <c r="R318" s="72"/>
      <c r="S318" s="72"/>
      <c r="T318" s="72"/>
    </row>
    <row r="319" spans="1:20" ht="15">
      <c r="A319" s="68"/>
      <c r="B319" s="92"/>
      <c r="C319" s="3"/>
      <c r="D319" s="70"/>
      <c r="E319" s="71"/>
      <c r="F319" s="71"/>
      <c r="G319" s="71"/>
      <c r="H319" s="72"/>
      <c r="I319" s="72"/>
      <c r="J319" s="72"/>
      <c r="K319" s="72"/>
      <c r="L319" s="72"/>
      <c r="M319" s="72"/>
      <c r="N319" s="72"/>
      <c r="O319" s="72"/>
      <c r="P319" s="72"/>
      <c r="Q319" s="72"/>
      <c r="R319" s="72"/>
      <c r="S319" s="72"/>
      <c r="T319" s="72"/>
    </row>
    <row r="320" spans="1:20" ht="15">
      <c r="A320" s="68"/>
      <c r="B320" s="92"/>
      <c r="C320" s="3"/>
      <c r="D320" s="70"/>
      <c r="E320" s="71"/>
      <c r="F320" s="71"/>
      <c r="G320" s="71"/>
      <c r="H320" s="72"/>
      <c r="I320" s="72"/>
      <c r="J320" s="72"/>
      <c r="K320" s="72"/>
      <c r="L320" s="72"/>
      <c r="M320" s="72"/>
      <c r="N320" s="72"/>
      <c r="O320" s="72"/>
      <c r="P320" s="72"/>
      <c r="Q320" s="72"/>
      <c r="R320" s="72"/>
      <c r="S320" s="72"/>
      <c r="T320" s="72"/>
    </row>
    <row r="321" spans="1:20" ht="15">
      <c r="A321" s="68"/>
      <c r="B321" s="92"/>
      <c r="C321" s="3"/>
      <c r="D321" s="70"/>
      <c r="E321" s="71"/>
      <c r="F321" s="71"/>
      <c r="G321" s="71"/>
      <c r="H321" s="72"/>
      <c r="I321" s="72"/>
      <c r="J321" s="72"/>
      <c r="K321" s="72"/>
      <c r="L321" s="72"/>
      <c r="M321" s="72"/>
      <c r="N321" s="72"/>
      <c r="O321" s="72"/>
      <c r="P321" s="72"/>
      <c r="Q321" s="72"/>
      <c r="R321" s="72"/>
      <c r="S321" s="72"/>
      <c r="T321" s="72"/>
    </row>
    <row r="322" spans="1:20" ht="15">
      <c r="A322" s="68"/>
      <c r="B322" s="92"/>
      <c r="C322" s="3"/>
      <c r="D322" s="70"/>
      <c r="E322" s="71"/>
      <c r="F322" s="71"/>
      <c r="G322" s="71"/>
      <c r="H322" s="72"/>
      <c r="I322" s="72"/>
      <c r="J322" s="72"/>
      <c r="K322" s="72"/>
      <c r="L322" s="72"/>
      <c r="M322" s="72"/>
      <c r="N322" s="72"/>
      <c r="O322" s="72"/>
      <c r="P322" s="72"/>
      <c r="Q322" s="72"/>
      <c r="R322" s="72"/>
      <c r="S322" s="72"/>
      <c r="T322" s="72"/>
    </row>
    <row r="323" spans="1:20" ht="15">
      <c r="A323" s="68"/>
      <c r="B323" s="92"/>
      <c r="C323" s="3"/>
      <c r="D323" s="70"/>
      <c r="E323" s="71"/>
      <c r="F323" s="71"/>
      <c r="G323" s="71"/>
      <c r="H323" s="72"/>
      <c r="I323" s="72"/>
      <c r="J323" s="72"/>
      <c r="K323" s="72"/>
      <c r="L323" s="72"/>
      <c r="M323" s="72"/>
      <c r="N323" s="72"/>
      <c r="O323" s="72"/>
      <c r="P323" s="72"/>
      <c r="Q323" s="72"/>
      <c r="R323" s="72"/>
      <c r="S323" s="72"/>
      <c r="T323" s="72"/>
    </row>
    <row r="324" spans="1:20" ht="15">
      <c r="A324" s="68"/>
      <c r="B324" s="92"/>
      <c r="C324" s="3"/>
      <c r="D324" s="70"/>
      <c r="E324" s="71"/>
      <c r="F324" s="71"/>
      <c r="G324" s="71"/>
      <c r="H324" s="72"/>
      <c r="I324" s="72"/>
      <c r="J324" s="72"/>
      <c r="K324" s="72"/>
      <c r="L324" s="72"/>
      <c r="M324" s="72"/>
      <c r="N324" s="72"/>
      <c r="O324" s="72"/>
      <c r="P324" s="72"/>
      <c r="Q324" s="72"/>
      <c r="R324" s="72"/>
      <c r="S324" s="72"/>
      <c r="T324" s="72"/>
    </row>
    <row r="325" spans="1:20" ht="15">
      <c r="A325" s="68"/>
      <c r="B325" s="92"/>
      <c r="C325" s="3"/>
      <c r="D325" s="70"/>
      <c r="E325" s="71"/>
      <c r="F325" s="71"/>
      <c r="G325" s="71"/>
      <c r="H325" s="72"/>
      <c r="I325" s="72"/>
      <c r="J325" s="72"/>
      <c r="K325" s="72"/>
      <c r="L325" s="72"/>
      <c r="M325" s="72"/>
      <c r="N325" s="72"/>
      <c r="O325" s="72"/>
      <c r="P325" s="72"/>
      <c r="Q325" s="72"/>
      <c r="R325" s="72"/>
      <c r="S325" s="72"/>
      <c r="T325" s="72"/>
    </row>
    <row r="326" spans="1:20" ht="15">
      <c r="A326" s="68"/>
      <c r="B326" s="92"/>
      <c r="C326" s="91"/>
      <c r="D326" s="70"/>
      <c r="E326" s="71"/>
      <c r="F326" s="71"/>
      <c r="G326" s="71"/>
      <c r="H326" s="72"/>
      <c r="I326" s="72"/>
      <c r="J326" s="72"/>
      <c r="K326" s="72"/>
      <c r="L326" s="72"/>
      <c r="M326" s="72"/>
      <c r="N326" s="72"/>
      <c r="O326" s="72"/>
      <c r="P326" s="72"/>
      <c r="Q326" s="72"/>
      <c r="R326" s="72"/>
      <c r="S326" s="72"/>
      <c r="T326" s="72"/>
    </row>
    <row r="327" spans="1:20" ht="15">
      <c r="A327" s="68"/>
      <c r="B327" s="92"/>
      <c r="C327" s="3"/>
      <c r="D327" s="70"/>
      <c r="E327" s="71"/>
      <c r="F327" s="71"/>
      <c r="G327" s="71"/>
      <c r="H327" s="72"/>
      <c r="I327" s="72"/>
      <c r="J327" s="72"/>
      <c r="K327" s="72"/>
      <c r="L327" s="72"/>
      <c r="M327" s="72"/>
      <c r="N327" s="72"/>
      <c r="O327" s="72"/>
      <c r="P327" s="72"/>
      <c r="Q327" s="72"/>
      <c r="R327" s="72"/>
      <c r="S327" s="72"/>
      <c r="T327" s="72"/>
    </row>
    <row r="328" spans="1:20" ht="15">
      <c r="A328" s="68"/>
      <c r="B328" s="92"/>
      <c r="C328" s="3"/>
      <c r="D328" s="70"/>
      <c r="E328" s="71"/>
      <c r="F328" s="71"/>
      <c r="G328" s="71"/>
      <c r="H328" s="72"/>
      <c r="I328" s="72"/>
      <c r="J328" s="72"/>
      <c r="K328" s="72"/>
      <c r="L328" s="72"/>
      <c r="M328" s="72"/>
      <c r="N328" s="72"/>
      <c r="O328" s="72"/>
      <c r="P328" s="72"/>
      <c r="Q328" s="72"/>
      <c r="R328" s="72"/>
      <c r="S328" s="72"/>
      <c r="T328" s="72"/>
    </row>
    <row r="329" spans="1:20" ht="15">
      <c r="A329" s="68"/>
      <c r="B329" s="92"/>
      <c r="C329" s="3"/>
      <c r="D329" s="70"/>
      <c r="E329" s="71"/>
      <c r="F329" s="71"/>
      <c r="G329" s="71"/>
      <c r="H329" s="72"/>
      <c r="I329" s="72"/>
      <c r="J329" s="72"/>
      <c r="K329" s="72"/>
      <c r="L329" s="72"/>
      <c r="M329" s="72"/>
      <c r="N329" s="72"/>
      <c r="O329" s="72"/>
      <c r="P329" s="72"/>
      <c r="Q329" s="72"/>
      <c r="R329" s="72"/>
      <c r="S329" s="72"/>
      <c r="T329" s="72"/>
    </row>
    <row r="330" spans="1:20" ht="15">
      <c r="A330" s="68"/>
      <c r="B330" s="92"/>
      <c r="C330" s="3"/>
      <c r="D330" s="70"/>
      <c r="E330" s="71"/>
      <c r="F330" s="71"/>
      <c r="G330" s="71"/>
      <c r="H330" s="72"/>
      <c r="I330" s="72"/>
      <c r="J330" s="72"/>
      <c r="K330" s="72"/>
      <c r="L330" s="72"/>
      <c r="M330" s="72"/>
      <c r="N330" s="72"/>
      <c r="O330" s="72"/>
      <c r="P330" s="72"/>
      <c r="Q330" s="72"/>
      <c r="R330" s="72"/>
      <c r="S330" s="72"/>
      <c r="T330" s="72"/>
    </row>
    <row r="331" spans="1:20" ht="15">
      <c r="A331" s="68"/>
      <c r="B331" s="92"/>
      <c r="C331" s="3"/>
      <c r="D331" s="70"/>
      <c r="E331" s="71"/>
      <c r="F331" s="71"/>
      <c r="G331" s="71"/>
      <c r="H331" s="72"/>
      <c r="I331" s="72"/>
      <c r="J331" s="72"/>
      <c r="K331" s="72"/>
      <c r="L331" s="72"/>
      <c r="M331" s="72"/>
      <c r="N331" s="72"/>
      <c r="O331" s="72"/>
      <c r="P331" s="72"/>
      <c r="Q331" s="72"/>
      <c r="R331" s="72"/>
      <c r="S331" s="72"/>
      <c r="T331" s="72"/>
    </row>
    <row r="332" spans="1:20" ht="15">
      <c r="A332" s="68"/>
      <c r="B332" s="92"/>
      <c r="C332" s="3"/>
      <c r="D332" s="70"/>
      <c r="E332" s="71"/>
      <c r="F332" s="71"/>
      <c r="G332" s="71"/>
      <c r="H332" s="72"/>
      <c r="I332" s="72"/>
      <c r="J332" s="72"/>
      <c r="K332" s="72"/>
      <c r="L332" s="72"/>
      <c r="M332" s="72"/>
      <c r="N332" s="72"/>
      <c r="O332" s="72"/>
      <c r="P332" s="72"/>
      <c r="Q332" s="72"/>
      <c r="R332" s="72"/>
      <c r="S332" s="72"/>
      <c r="T332" s="72"/>
    </row>
    <row r="333" spans="1:20" ht="15">
      <c r="A333" s="68"/>
      <c r="B333" s="92"/>
      <c r="C333" s="3"/>
      <c r="D333" s="70"/>
      <c r="E333" s="71"/>
      <c r="F333" s="71"/>
      <c r="G333" s="71"/>
      <c r="H333" s="72"/>
      <c r="I333" s="72"/>
      <c r="J333" s="72"/>
      <c r="K333" s="72"/>
      <c r="L333" s="72"/>
      <c r="M333" s="72"/>
      <c r="N333" s="72"/>
      <c r="O333" s="72"/>
      <c r="P333" s="72"/>
      <c r="Q333" s="72"/>
      <c r="R333" s="72"/>
      <c r="S333" s="72"/>
      <c r="T333" s="72"/>
    </row>
    <row r="334" spans="1:20" ht="15">
      <c r="A334" s="68"/>
      <c r="B334" s="92"/>
      <c r="C334" s="3"/>
      <c r="D334" s="70"/>
      <c r="E334" s="71"/>
      <c r="F334" s="71"/>
      <c r="G334" s="71"/>
      <c r="H334" s="72"/>
      <c r="I334" s="72"/>
      <c r="J334" s="72"/>
      <c r="K334" s="72"/>
      <c r="L334" s="72"/>
      <c r="M334" s="72"/>
      <c r="N334" s="72"/>
      <c r="O334" s="72"/>
      <c r="P334" s="72"/>
      <c r="Q334" s="72"/>
      <c r="R334" s="72"/>
      <c r="S334" s="72"/>
      <c r="T334" s="72"/>
    </row>
    <row r="335" spans="1:20" ht="15">
      <c r="A335" s="68"/>
      <c r="B335" s="92"/>
      <c r="C335" s="3"/>
      <c r="D335" s="70"/>
      <c r="E335" s="71"/>
      <c r="F335" s="71"/>
      <c r="G335" s="71"/>
      <c r="H335" s="72"/>
      <c r="I335" s="72"/>
      <c r="J335" s="72"/>
      <c r="K335" s="72"/>
      <c r="L335" s="72"/>
      <c r="M335" s="72"/>
      <c r="N335" s="72"/>
      <c r="O335" s="72"/>
      <c r="P335" s="72"/>
      <c r="Q335" s="72"/>
      <c r="R335" s="72"/>
      <c r="S335" s="72"/>
      <c r="T335" s="72"/>
    </row>
    <row r="336" spans="1:20" ht="15">
      <c r="A336" s="68"/>
      <c r="B336" s="92"/>
      <c r="C336" s="3"/>
      <c r="D336" s="70"/>
      <c r="E336" s="71"/>
      <c r="F336" s="71"/>
      <c r="G336" s="71"/>
      <c r="H336" s="72"/>
      <c r="I336" s="72"/>
      <c r="J336" s="72"/>
      <c r="K336" s="72"/>
      <c r="L336" s="72"/>
      <c r="M336" s="72"/>
      <c r="N336" s="72"/>
      <c r="O336" s="72"/>
      <c r="P336" s="72"/>
      <c r="Q336" s="72"/>
      <c r="R336" s="72"/>
      <c r="S336" s="72"/>
      <c r="T336" s="72"/>
    </row>
    <row r="337" spans="1:20" ht="15">
      <c r="A337" s="68"/>
      <c r="B337" s="92"/>
      <c r="C337" s="3"/>
      <c r="D337" s="70"/>
      <c r="E337" s="71"/>
      <c r="F337" s="71"/>
      <c r="G337" s="71"/>
      <c r="H337" s="72"/>
      <c r="I337" s="72"/>
      <c r="J337" s="72"/>
      <c r="K337" s="72"/>
      <c r="L337" s="72"/>
      <c r="M337" s="72"/>
      <c r="N337" s="72"/>
      <c r="O337" s="72"/>
      <c r="P337" s="72"/>
      <c r="Q337" s="72"/>
      <c r="R337" s="72"/>
      <c r="S337" s="72"/>
      <c r="T337" s="72"/>
    </row>
    <row r="338" spans="1:20" ht="15">
      <c r="A338" s="68"/>
      <c r="B338" s="92"/>
      <c r="C338" s="3"/>
      <c r="D338" s="70"/>
      <c r="E338" s="71"/>
      <c r="F338" s="71"/>
      <c r="G338" s="71"/>
      <c r="H338" s="72"/>
      <c r="I338" s="72"/>
      <c r="J338" s="72"/>
      <c r="K338" s="72"/>
      <c r="L338" s="72"/>
      <c r="M338" s="72"/>
      <c r="N338" s="72"/>
      <c r="O338" s="72"/>
      <c r="P338" s="72"/>
      <c r="Q338" s="72"/>
      <c r="R338" s="72"/>
      <c r="S338" s="72"/>
      <c r="T338" s="72"/>
    </row>
    <row r="339" spans="1:20" ht="15">
      <c r="A339" s="68"/>
      <c r="B339" s="92"/>
      <c r="C339" s="3"/>
      <c r="D339" s="70"/>
      <c r="E339" s="71"/>
      <c r="F339" s="71"/>
      <c r="G339" s="71"/>
      <c r="H339" s="72"/>
      <c r="I339" s="72"/>
      <c r="J339" s="72"/>
      <c r="K339" s="72"/>
      <c r="L339" s="72"/>
      <c r="M339" s="72"/>
      <c r="N339" s="72"/>
      <c r="O339" s="72"/>
      <c r="P339" s="72"/>
      <c r="Q339" s="72"/>
      <c r="R339" s="72"/>
      <c r="S339" s="72"/>
      <c r="T339" s="72"/>
    </row>
    <row r="340" spans="1:20" ht="15">
      <c r="A340" s="68"/>
      <c r="B340" s="92"/>
      <c r="C340" s="3"/>
      <c r="D340" s="70"/>
      <c r="E340" s="71"/>
      <c r="F340" s="71"/>
      <c r="G340" s="71"/>
      <c r="H340" s="72"/>
      <c r="I340" s="72"/>
      <c r="J340" s="72"/>
      <c r="K340" s="72"/>
      <c r="L340" s="72"/>
      <c r="M340" s="72"/>
      <c r="N340" s="72"/>
      <c r="O340" s="72"/>
      <c r="P340" s="72"/>
      <c r="Q340" s="72"/>
      <c r="R340" s="72"/>
      <c r="S340" s="72"/>
      <c r="T340" s="72"/>
    </row>
    <row r="341" spans="1:20" ht="15">
      <c r="A341" s="68"/>
      <c r="B341" s="92"/>
      <c r="C341" s="3"/>
      <c r="D341" s="70"/>
      <c r="E341" s="71"/>
      <c r="F341" s="71"/>
      <c r="G341" s="71"/>
      <c r="H341" s="72"/>
      <c r="I341" s="72"/>
      <c r="J341" s="72"/>
      <c r="K341" s="72"/>
      <c r="L341" s="72"/>
      <c r="M341" s="72"/>
      <c r="N341" s="72"/>
      <c r="O341" s="72"/>
      <c r="P341" s="72"/>
      <c r="Q341" s="72"/>
      <c r="R341" s="72"/>
      <c r="S341" s="72"/>
      <c r="T341" s="72"/>
    </row>
    <row r="342" spans="1:20" ht="15">
      <c r="A342" s="68"/>
      <c r="B342" s="92"/>
      <c r="C342" s="3"/>
      <c r="D342" s="70"/>
      <c r="E342" s="71"/>
      <c r="F342" s="71"/>
      <c r="G342" s="71"/>
      <c r="H342" s="72"/>
      <c r="I342" s="72"/>
      <c r="J342" s="72"/>
      <c r="K342" s="72"/>
      <c r="L342" s="72"/>
      <c r="M342" s="72"/>
      <c r="N342" s="72"/>
      <c r="O342" s="72"/>
      <c r="P342" s="72"/>
      <c r="Q342" s="72"/>
      <c r="R342" s="72"/>
      <c r="S342" s="72"/>
      <c r="T342" s="72"/>
    </row>
    <row r="343" spans="1:20" ht="15">
      <c r="A343" s="68"/>
      <c r="B343" s="92"/>
      <c r="C343" s="3"/>
      <c r="D343" s="70"/>
      <c r="E343" s="71"/>
      <c r="F343" s="71"/>
      <c r="G343" s="71"/>
      <c r="H343" s="72"/>
      <c r="I343" s="72"/>
      <c r="J343" s="72"/>
      <c r="K343" s="72"/>
      <c r="L343" s="72"/>
      <c r="M343" s="72"/>
      <c r="N343" s="72"/>
      <c r="O343" s="72"/>
      <c r="P343" s="72"/>
      <c r="Q343" s="72"/>
      <c r="R343" s="72"/>
      <c r="S343" s="72"/>
      <c r="T343" s="72"/>
    </row>
    <row r="344" spans="1:20" ht="15">
      <c r="A344" s="68"/>
      <c r="B344" s="92"/>
      <c r="C344" s="3"/>
      <c r="D344" s="70"/>
      <c r="E344" s="71"/>
      <c r="F344" s="71"/>
      <c r="G344" s="71"/>
      <c r="H344" s="72"/>
      <c r="I344" s="72"/>
      <c r="J344" s="72"/>
      <c r="K344" s="72"/>
      <c r="L344" s="72"/>
      <c r="M344" s="72"/>
      <c r="N344" s="72"/>
      <c r="O344" s="72"/>
      <c r="P344" s="72"/>
      <c r="Q344" s="72"/>
      <c r="R344" s="72"/>
      <c r="S344" s="72"/>
      <c r="T344" s="72"/>
    </row>
    <row r="345" spans="1:20" ht="15">
      <c r="A345" s="68"/>
      <c r="B345" s="92"/>
      <c r="C345" s="3"/>
      <c r="D345" s="70"/>
      <c r="E345" s="71"/>
      <c r="F345" s="71"/>
      <c r="G345" s="71"/>
      <c r="H345" s="72"/>
      <c r="I345" s="72"/>
      <c r="J345" s="72"/>
      <c r="K345" s="72"/>
      <c r="L345" s="72"/>
      <c r="M345" s="72"/>
      <c r="N345" s="72"/>
      <c r="O345" s="72"/>
      <c r="P345" s="72"/>
      <c r="Q345" s="72"/>
      <c r="R345" s="72"/>
      <c r="S345" s="72"/>
      <c r="T345" s="72"/>
    </row>
    <row r="346" spans="1:20" ht="15">
      <c r="A346" s="68"/>
      <c r="B346" s="92"/>
      <c r="C346" s="3"/>
      <c r="D346" s="70"/>
      <c r="E346" s="71"/>
      <c r="F346" s="71"/>
      <c r="G346" s="71"/>
      <c r="H346" s="72"/>
      <c r="I346" s="72"/>
      <c r="J346" s="72"/>
      <c r="K346" s="72"/>
      <c r="L346" s="72"/>
      <c r="M346" s="72"/>
      <c r="N346" s="72"/>
      <c r="O346" s="72"/>
      <c r="P346" s="72"/>
      <c r="Q346" s="72"/>
      <c r="R346" s="72"/>
      <c r="S346" s="72"/>
      <c r="T346" s="72"/>
    </row>
    <row r="347" spans="1:20" ht="15">
      <c r="A347" s="68"/>
      <c r="B347" s="92"/>
      <c r="C347" s="3"/>
      <c r="D347" s="70"/>
      <c r="E347" s="71"/>
      <c r="F347" s="71"/>
      <c r="G347" s="71"/>
      <c r="H347" s="72"/>
      <c r="I347" s="72"/>
      <c r="J347" s="72"/>
      <c r="K347" s="72"/>
      <c r="L347" s="72"/>
      <c r="M347" s="72"/>
      <c r="N347" s="72"/>
      <c r="O347" s="72"/>
      <c r="P347" s="72"/>
      <c r="Q347" s="72"/>
      <c r="R347" s="72"/>
      <c r="S347" s="72"/>
      <c r="T347" s="72"/>
    </row>
    <row r="348" spans="1:20" ht="15">
      <c r="A348" s="68"/>
      <c r="B348" s="92"/>
      <c r="C348" s="3"/>
      <c r="D348" s="70"/>
      <c r="E348" s="71"/>
      <c r="F348" s="71"/>
      <c r="G348" s="71"/>
      <c r="H348" s="72"/>
      <c r="I348" s="72"/>
      <c r="J348" s="72"/>
      <c r="K348" s="72"/>
      <c r="L348" s="72"/>
      <c r="M348" s="72"/>
      <c r="N348" s="72"/>
      <c r="O348" s="72"/>
      <c r="P348" s="72"/>
      <c r="Q348" s="72"/>
      <c r="R348" s="72"/>
      <c r="S348" s="72"/>
      <c r="T348" s="72"/>
    </row>
    <row r="349" spans="1:20" ht="15">
      <c r="A349" s="68"/>
      <c r="B349" s="92"/>
      <c r="C349" s="3"/>
      <c r="D349" s="70"/>
      <c r="E349" s="71"/>
      <c r="F349" s="71"/>
      <c r="G349" s="71"/>
      <c r="H349" s="72"/>
      <c r="I349" s="72"/>
      <c r="J349" s="72"/>
      <c r="K349" s="72"/>
      <c r="L349" s="72"/>
      <c r="M349" s="72"/>
      <c r="N349" s="72"/>
      <c r="O349" s="72"/>
      <c r="P349" s="72"/>
      <c r="Q349" s="72"/>
      <c r="R349" s="72"/>
      <c r="S349" s="72"/>
      <c r="T349" s="72"/>
    </row>
    <row r="350" spans="1:20" ht="15">
      <c r="A350" s="68"/>
      <c r="B350" s="92"/>
      <c r="C350" s="3"/>
      <c r="D350" s="70"/>
      <c r="E350" s="71"/>
      <c r="F350" s="71"/>
      <c r="G350" s="71"/>
      <c r="H350" s="72"/>
      <c r="I350" s="72"/>
      <c r="J350" s="72"/>
      <c r="K350" s="72"/>
      <c r="L350" s="72"/>
      <c r="M350" s="72"/>
      <c r="N350" s="72"/>
      <c r="O350" s="72"/>
      <c r="P350" s="72"/>
      <c r="Q350" s="72"/>
      <c r="R350" s="72"/>
      <c r="S350" s="72"/>
      <c r="T350" s="72"/>
    </row>
    <row r="351" spans="1:20" ht="15">
      <c r="A351" s="68"/>
      <c r="B351" s="92"/>
      <c r="C351" s="3"/>
      <c r="D351" s="70"/>
      <c r="E351" s="71"/>
      <c r="F351" s="71"/>
      <c r="G351" s="71"/>
      <c r="H351" s="72"/>
      <c r="I351" s="72"/>
      <c r="J351" s="72"/>
      <c r="K351" s="72"/>
      <c r="L351" s="72"/>
      <c r="M351" s="72"/>
      <c r="N351" s="72"/>
      <c r="O351" s="72"/>
      <c r="P351" s="72"/>
      <c r="Q351" s="72"/>
      <c r="R351" s="72"/>
      <c r="S351" s="72"/>
      <c r="T351" s="72"/>
    </row>
    <row r="352" spans="1:20" ht="15">
      <c r="A352" s="68"/>
      <c r="B352" s="92"/>
      <c r="C352" s="3"/>
      <c r="D352" s="70"/>
      <c r="E352" s="71"/>
      <c r="F352" s="71"/>
      <c r="G352" s="71"/>
      <c r="H352" s="72"/>
      <c r="I352" s="72"/>
      <c r="J352" s="72"/>
      <c r="K352" s="72"/>
      <c r="L352" s="72"/>
      <c r="M352" s="72"/>
      <c r="N352" s="72"/>
      <c r="O352" s="72"/>
      <c r="P352" s="72"/>
      <c r="Q352" s="72"/>
      <c r="R352" s="72"/>
      <c r="S352" s="72"/>
      <c r="T352" s="72"/>
    </row>
    <row r="353" spans="1:20" ht="15">
      <c r="A353" s="68"/>
      <c r="B353" s="92"/>
      <c r="C353" s="3"/>
      <c r="D353" s="70"/>
      <c r="E353" s="71"/>
      <c r="F353" s="71"/>
      <c r="G353" s="71"/>
      <c r="H353" s="72"/>
      <c r="I353" s="72"/>
      <c r="J353" s="72"/>
      <c r="K353" s="72"/>
      <c r="L353" s="72"/>
      <c r="M353" s="72"/>
      <c r="N353" s="72"/>
      <c r="O353" s="72"/>
      <c r="P353" s="72"/>
      <c r="Q353" s="72"/>
      <c r="R353" s="72"/>
      <c r="S353" s="72"/>
      <c r="T353" s="72"/>
    </row>
    <row r="354" spans="1:20" ht="15">
      <c r="A354" s="68"/>
      <c r="B354" s="92"/>
      <c r="C354" s="3"/>
      <c r="D354" s="70"/>
      <c r="E354" s="71"/>
      <c r="F354" s="71"/>
      <c r="G354" s="71"/>
      <c r="H354" s="72"/>
      <c r="I354" s="72"/>
      <c r="J354" s="72"/>
      <c r="K354" s="72"/>
      <c r="L354" s="72"/>
      <c r="M354" s="72"/>
      <c r="N354" s="72"/>
      <c r="O354" s="72"/>
      <c r="P354" s="72"/>
      <c r="Q354" s="72"/>
      <c r="R354" s="72"/>
      <c r="S354" s="72"/>
      <c r="T354" s="72"/>
    </row>
    <row r="355" spans="1:20" ht="15">
      <c r="A355" s="68"/>
      <c r="B355" s="92"/>
      <c r="C355" s="3"/>
      <c r="D355" s="70"/>
      <c r="E355" s="71"/>
      <c r="F355" s="71"/>
      <c r="G355" s="71"/>
      <c r="H355" s="72"/>
      <c r="I355" s="72"/>
      <c r="J355" s="72"/>
      <c r="K355" s="72"/>
      <c r="L355" s="72"/>
      <c r="M355" s="72"/>
      <c r="N355" s="72"/>
      <c r="O355" s="72"/>
      <c r="P355" s="72"/>
      <c r="Q355" s="72"/>
      <c r="R355" s="72"/>
      <c r="S355" s="72"/>
      <c r="T355" s="72"/>
    </row>
    <row r="356" spans="1:20" ht="15">
      <c r="A356" s="68"/>
      <c r="B356" s="92"/>
      <c r="C356" s="3"/>
      <c r="D356" s="70"/>
      <c r="E356" s="71"/>
      <c r="F356" s="71"/>
      <c r="G356" s="71"/>
      <c r="H356" s="72"/>
      <c r="I356" s="72"/>
      <c r="J356" s="72"/>
      <c r="K356" s="72"/>
      <c r="L356" s="72"/>
      <c r="M356" s="72"/>
      <c r="N356" s="72"/>
      <c r="O356" s="72"/>
      <c r="P356" s="72"/>
      <c r="Q356" s="72"/>
      <c r="R356" s="72"/>
      <c r="S356" s="72"/>
      <c r="T356" s="72"/>
    </row>
    <row r="357" spans="1:20" ht="15">
      <c r="A357" s="68"/>
      <c r="B357" s="92"/>
      <c r="C357" s="3"/>
      <c r="D357" s="70"/>
      <c r="E357" s="71"/>
      <c r="F357" s="71"/>
      <c r="G357" s="71"/>
      <c r="H357" s="72"/>
      <c r="I357" s="72"/>
      <c r="J357" s="72"/>
      <c r="K357" s="72"/>
      <c r="L357" s="72"/>
      <c r="M357" s="72"/>
      <c r="N357" s="72"/>
      <c r="O357" s="72"/>
      <c r="P357" s="72"/>
      <c r="Q357" s="72"/>
      <c r="R357" s="72"/>
      <c r="S357" s="72"/>
      <c r="T357" s="72"/>
    </row>
    <row r="358" spans="1:20" ht="15">
      <c r="A358" s="68"/>
      <c r="B358" s="92"/>
      <c r="C358" s="3"/>
      <c r="D358" s="70"/>
      <c r="E358" s="71"/>
      <c r="F358" s="71"/>
      <c r="G358" s="71"/>
      <c r="H358" s="72"/>
      <c r="I358" s="72"/>
      <c r="J358" s="72"/>
      <c r="K358" s="72"/>
      <c r="L358" s="72"/>
      <c r="M358" s="72"/>
      <c r="N358" s="72"/>
      <c r="O358" s="72"/>
      <c r="P358" s="72"/>
      <c r="Q358" s="72"/>
      <c r="R358" s="72"/>
      <c r="S358" s="72"/>
      <c r="T358" s="72"/>
    </row>
    <row r="359" spans="1:20" ht="15">
      <c r="A359" s="68"/>
      <c r="B359" s="92"/>
      <c r="C359" s="3"/>
      <c r="D359" s="70"/>
      <c r="E359" s="71"/>
      <c r="F359" s="71"/>
      <c r="G359" s="71"/>
      <c r="H359" s="72"/>
      <c r="I359" s="72"/>
      <c r="J359" s="72"/>
      <c r="K359" s="72"/>
      <c r="L359" s="72"/>
      <c r="M359" s="72"/>
      <c r="N359" s="72"/>
      <c r="O359" s="72"/>
      <c r="P359" s="72"/>
      <c r="Q359" s="72"/>
      <c r="R359" s="72"/>
      <c r="S359" s="72"/>
      <c r="T359" s="72"/>
    </row>
    <row r="360" spans="1:20" ht="15">
      <c r="A360" s="68"/>
      <c r="B360" s="92"/>
      <c r="C360" s="3"/>
      <c r="D360" s="70"/>
      <c r="E360" s="71"/>
      <c r="F360" s="71"/>
      <c r="G360" s="71"/>
      <c r="H360" s="72"/>
      <c r="I360" s="72"/>
      <c r="J360" s="72"/>
      <c r="K360" s="72"/>
      <c r="L360" s="72"/>
      <c r="M360" s="72"/>
      <c r="N360" s="72"/>
      <c r="O360" s="72"/>
      <c r="P360" s="72"/>
      <c r="Q360" s="72"/>
      <c r="R360" s="72"/>
      <c r="S360" s="72"/>
      <c r="T360" s="72"/>
    </row>
    <row r="361" spans="1:20" ht="15">
      <c r="A361" s="68"/>
      <c r="B361" s="92"/>
      <c r="C361" s="3"/>
      <c r="D361" s="70"/>
      <c r="E361" s="71"/>
      <c r="F361" s="71"/>
      <c r="G361" s="71"/>
      <c r="H361" s="72"/>
      <c r="I361" s="72"/>
      <c r="J361" s="72"/>
      <c r="K361" s="72"/>
      <c r="L361" s="72"/>
      <c r="M361" s="72"/>
      <c r="N361" s="72"/>
      <c r="O361" s="72"/>
      <c r="P361" s="72"/>
      <c r="Q361" s="72"/>
      <c r="R361" s="72"/>
      <c r="S361" s="72"/>
      <c r="T361" s="72"/>
    </row>
    <row r="362" spans="1:20" ht="15">
      <c r="A362" s="68"/>
      <c r="B362" s="92"/>
      <c r="C362" s="3"/>
      <c r="D362" s="70"/>
      <c r="E362" s="71"/>
      <c r="F362" s="71"/>
      <c r="G362" s="71"/>
      <c r="H362" s="72"/>
      <c r="I362" s="72"/>
      <c r="J362" s="72"/>
      <c r="K362" s="72"/>
      <c r="L362" s="72"/>
      <c r="M362" s="72"/>
      <c r="N362" s="72"/>
      <c r="O362" s="72"/>
      <c r="P362" s="72"/>
      <c r="Q362" s="72"/>
      <c r="R362" s="72"/>
      <c r="S362" s="72"/>
      <c r="T362" s="72"/>
    </row>
    <row r="363" spans="1:20" ht="15">
      <c r="A363" s="68"/>
      <c r="B363" s="92"/>
      <c r="C363" s="3"/>
      <c r="D363" s="70"/>
      <c r="E363" s="71"/>
      <c r="F363" s="71"/>
      <c r="G363" s="71"/>
      <c r="H363" s="72"/>
      <c r="I363" s="72"/>
      <c r="J363" s="72"/>
      <c r="K363" s="72"/>
      <c r="L363" s="72"/>
      <c r="M363" s="72"/>
      <c r="N363" s="72"/>
      <c r="O363" s="72"/>
      <c r="P363" s="72"/>
      <c r="Q363" s="72"/>
      <c r="R363" s="72"/>
      <c r="S363" s="72"/>
      <c r="T363" s="72"/>
    </row>
    <row r="364" spans="1:20" ht="15">
      <c r="A364" s="68"/>
      <c r="B364" s="92"/>
      <c r="C364" s="3"/>
      <c r="D364" s="70"/>
      <c r="E364" s="71"/>
      <c r="F364" s="71"/>
      <c r="G364" s="71"/>
      <c r="H364" s="72"/>
      <c r="I364" s="72"/>
      <c r="J364" s="72"/>
      <c r="K364" s="72"/>
      <c r="L364" s="72"/>
      <c r="M364" s="72"/>
      <c r="N364" s="72"/>
      <c r="O364" s="72"/>
      <c r="P364" s="72"/>
      <c r="Q364" s="72"/>
      <c r="R364" s="72"/>
      <c r="S364" s="72"/>
      <c r="T364" s="72"/>
    </row>
    <row r="365" spans="1:20" ht="15">
      <c r="A365" s="68"/>
      <c r="B365" s="92"/>
      <c r="C365" s="3"/>
      <c r="D365" s="70"/>
      <c r="E365" s="71"/>
      <c r="F365" s="71"/>
      <c r="G365" s="71"/>
      <c r="H365" s="72"/>
      <c r="I365" s="72"/>
      <c r="J365" s="72"/>
      <c r="K365" s="72"/>
      <c r="L365" s="72"/>
      <c r="M365" s="72"/>
      <c r="N365" s="72"/>
      <c r="O365" s="72"/>
      <c r="P365" s="72"/>
      <c r="Q365" s="72"/>
      <c r="R365" s="72"/>
      <c r="S365" s="72"/>
      <c r="T365" s="72"/>
    </row>
    <row r="366" spans="1:20" ht="15">
      <c r="A366" s="68"/>
      <c r="B366" s="92"/>
      <c r="C366" s="3"/>
      <c r="D366" s="70"/>
      <c r="E366" s="71"/>
      <c r="F366" s="71"/>
      <c r="G366" s="71"/>
      <c r="H366" s="72"/>
      <c r="I366" s="72"/>
      <c r="J366" s="72"/>
      <c r="K366" s="72"/>
      <c r="L366" s="72"/>
      <c r="M366" s="72"/>
      <c r="N366" s="72"/>
      <c r="O366" s="72"/>
      <c r="P366" s="72"/>
      <c r="Q366" s="72"/>
      <c r="R366" s="72"/>
      <c r="S366" s="72"/>
      <c r="T366" s="72"/>
    </row>
    <row r="367" spans="1:20" ht="15">
      <c r="A367" s="68"/>
      <c r="B367" s="92"/>
      <c r="C367" s="3"/>
      <c r="D367" s="70"/>
      <c r="E367" s="71"/>
      <c r="F367" s="71"/>
      <c r="G367" s="71"/>
      <c r="H367" s="72"/>
      <c r="I367" s="72"/>
      <c r="J367" s="72"/>
      <c r="K367" s="72"/>
      <c r="L367" s="72"/>
      <c r="M367" s="72"/>
      <c r="N367" s="72"/>
      <c r="O367" s="72"/>
      <c r="P367" s="72"/>
      <c r="Q367" s="72"/>
      <c r="R367" s="72"/>
      <c r="S367" s="72"/>
      <c r="T367" s="72"/>
    </row>
    <row r="368" spans="1:20" ht="15">
      <c r="A368" s="68"/>
      <c r="B368" s="92"/>
      <c r="C368" s="3"/>
      <c r="D368" s="70"/>
      <c r="E368" s="71"/>
      <c r="F368" s="71"/>
      <c r="G368" s="71"/>
      <c r="H368" s="72"/>
      <c r="I368" s="72"/>
      <c r="J368" s="72"/>
      <c r="K368" s="72"/>
      <c r="L368" s="72"/>
      <c r="M368" s="72"/>
      <c r="N368" s="72"/>
      <c r="O368" s="72"/>
      <c r="P368" s="72"/>
      <c r="Q368" s="72"/>
      <c r="R368" s="72"/>
      <c r="S368" s="72"/>
      <c r="T368" s="72"/>
    </row>
    <row r="369" spans="1:20" ht="15">
      <c r="A369" s="68"/>
      <c r="B369" s="92"/>
      <c r="C369" s="3"/>
      <c r="D369" s="70"/>
      <c r="E369" s="71"/>
      <c r="F369" s="71"/>
      <c r="G369" s="71"/>
      <c r="H369" s="72"/>
      <c r="I369" s="72"/>
      <c r="J369" s="72"/>
      <c r="K369" s="72"/>
      <c r="L369" s="72"/>
      <c r="M369" s="72"/>
      <c r="N369" s="72"/>
      <c r="O369" s="72"/>
      <c r="P369" s="72"/>
      <c r="Q369" s="72"/>
      <c r="R369" s="72"/>
      <c r="S369" s="72"/>
      <c r="T369" s="72"/>
    </row>
    <row r="370" spans="1:20" ht="15">
      <c r="A370" s="68"/>
      <c r="B370" s="92"/>
      <c r="C370" s="3"/>
      <c r="D370" s="70"/>
      <c r="E370" s="71"/>
      <c r="F370" s="71"/>
      <c r="G370" s="71"/>
      <c r="H370" s="72"/>
      <c r="I370" s="72"/>
      <c r="J370" s="72"/>
      <c r="K370" s="72"/>
      <c r="L370" s="72"/>
      <c r="M370" s="72"/>
      <c r="N370" s="72"/>
      <c r="O370" s="72"/>
      <c r="P370" s="72"/>
      <c r="Q370" s="72"/>
      <c r="R370" s="72"/>
      <c r="S370" s="72"/>
      <c r="T370" s="72"/>
    </row>
    <row r="371" spans="1:20" ht="15">
      <c r="A371" s="68"/>
      <c r="B371" s="92"/>
      <c r="C371" s="3"/>
      <c r="D371" s="70"/>
      <c r="E371" s="71"/>
      <c r="F371" s="71"/>
      <c r="G371" s="71"/>
      <c r="H371" s="72"/>
      <c r="I371" s="72"/>
      <c r="J371" s="72"/>
      <c r="K371" s="72"/>
      <c r="L371" s="72"/>
      <c r="M371" s="72"/>
      <c r="N371" s="72"/>
      <c r="O371" s="72"/>
      <c r="P371" s="72"/>
      <c r="Q371" s="72"/>
      <c r="R371" s="72"/>
      <c r="S371" s="72"/>
      <c r="T371" s="72"/>
    </row>
    <row r="372" spans="1:20" ht="15">
      <c r="A372" s="68"/>
      <c r="B372" s="92"/>
      <c r="C372" s="3"/>
      <c r="D372" s="70"/>
      <c r="E372" s="71"/>
      <c r="F372" s="71"/>
      <c r="G372" s="71"/>
      <c r="H372" s="72"/>
      <c r="I372" s="72"/>
      <c r="J372" s="72"/>
      <c r="K372" s="72"/>
      <c r="L372" s="72"/>
      <c r="M372" s="72"/>
      <c r="N372" s="72"/>
      <c r="O372" s="72"/>
      <c r="P372" s="72"/>
      <c r="Q372" s="72"/>
      <c r="R372" s="72"/>
      <c r="S372" s="72"/>
      <c r="T372" s="72"/>
    </row>
    <row r="373" spans="1:20" ht="15">
      <c r="A373" s="68"/>
      <c r="B373" s="92"/>
      <c r="C373" s="3"/>
      <c r="D373" s="70"/>
      <c r="E373" s="71"/>
      <c r="F373" s="71"/>
      <c r="G373" s="71"/>
      <c r="H373" s="72"/>
      <c r="I373" s="72"/>
      <c r="J373" s="72"/>
      <c r="K373" s="72"/>
      <c r="L373" s="72"/>
      <c r="M373" s="72"/>
      <c r="N373" s="72"/>
      <c r="O373" s="72"/>
      <c r="P373" s="72"/>
      <c r="Q373" s="72"/>
      <c r="R373" s="72"/>
      <c r="S373" s="72"/>
      <c r="T373" s="72"/>
    </row>
    <row r="374" spans="1:20" ht="15">
      <c r="A374" s="68"/>
      <c r="B374" s="92"/>
      <c r="C374" s="3"/>
      <c r="D374" s="70"/>
      <c r="E374" s="71"/>
      <c r="F374" s="71"/>
      <c r="G374" s="71"/>
      <c r="H374" s="72"/>
      <c r="I374" s="72"/>
      <c r="J374" s="72"/>
      <c r="K374" s="72"/>
      <c r="L374" s="72"/>
      <c r="M374" s="72"/>
      <c r="N374" s="72"/>
      <c r="O374" s="72"/>
      <c r="P374" s="72"/>
      <c r="Q374" s="72"/>
      <c r="R374" s="72"/>
      <c r="S374" s="72"/>
      <c r="T374" s="72"/>
    </row>
    <row r="375" spans="1:20" ht="15">
      <c r="A375" s="68"/>
      <c r="B375" s="92"/>
      <c r="C375" s="3"/>
      <c r="D375" s="70"/>
      <c r="E375" s="71"/>
      <c r="F375" s="71"/>
      <c r="G375" s="71"/>
      <c r="H375" s="72"/>
      <c r="I375" s="72"/>
      <c r="J375" s="72"/>
      <c r="K375" s="72"/>
      <c r="L375" s="72"/>
      <c r="M375" s="72"/>
      <c r="N375" s="72"/>
      <c r="O375" s="72"/>
      <c r="P375" s="72"/>
      <c r="Q375" s="72"/>
      <c r="R375" s="72"/>
      <c r="S375" s="72"/>
      <c r="T375" s="72"/>
    </row>
    <row r="376" spans="1:20" ht="15">
      <c r="A376" s="68"/>
      <c r="B376" s="92"/>
      <c r="C376" s="3"/>
      <c r="D376" s="70"/>
      <c r="E376" s="71"/>
      <c r="F376" s="71"/>
      <c r="G376" s="71"/>
      <c r="H376" s="72"/>
      <c r="I376" s="72"/>
      <c r="J376" s="72"/>
      <c r="K376" s="72"/>
      <c r="L376" s="72"/>
      <c r="M376" s="72"/>
      <c r="N376" s="72"/>
      <c r="O376" s="72"/>
      <c r="P376" s="72"/>
      <c r="Q376" s="72"/>
      <c r="R376" s="72"/>
      <c r="S376" s="72"/>
      <c r="T376" s="72"/>
    </row>
    <row r="377" spans="1:20" ht="15">
      <c r="A377" s="68"/>
      <c r="B377" s="92"/>
      <c r="C377" s="3"/>
      <c r="D377" s="70"/>
      <c r="E377" s="71"/>
      <c r="F377" s="71"/>
      <c r="G377" s="71"/>
      <c r="H377" s="72"/>
      <c r="I377" s="72"/>
      <c r="J377" s="72"/>
      <c r="K377" s="72"/>
      <c r="L377" s="72"/>
      <c r="M377" s="72"/>
      <c r="N377" s="72"/>
      <c r="O377" s="72"/>
      <c r="P377" s="72"/>
      <c r="Q377" s="72"/>
      <c r="R377" s="72"/>
      <c r="S377" s="72"/>
      <c r="T377" s="72"/>
    </row>
    <row r="378" spans="1:20" ht="15">
      <c r="A378" s="68"/>
      <c r="B378" s="92"/>
      <c r="C378" s="3"/>
      <c r="D378" s="70"/>
      <c r="E378" s="71"/>
      <c r="F378" s="71"/>
      <c r="G378" s="71"/>
      <c r="H378" s="72"/>
      <c r="I378" s="72"/>
      <c r="J378" s="72"/>
      <c r="K378" s="72"/>
      <c r="L378" s="72"/>
      <c r="M378" s="72"/>
      <c r="N378" s="72"/>
      <c r="O378" s="72"/>
      <c r="P378" s="72"/>
      <c r="Q378" s="72"/>
      <c r="R378" s="72"/>
      <c r="S378" s="72"/>
      <c r="T378" s="72"/>
    </row>
    <row r="379" spans="1:20" ht="15">
      <c r="A379" s="68"/>
      <c r="B379" s="92"/>
      <c r="C379" s="3"/>
      <c r="D379" s="70"/>
      <c r="E379" s="71"/>
      <c r="F379" s="71"/>
      <c r="G379" s="71"/>
      <c r="H379" s="72"/>
      <c r="I379" s="72"/>
      <c r="J379" s="72"/>
      <c r="K379" s="72"/>
      <c r="L379" s="72"/>
      <c r="M379" s="72"/>
      <c r="N379" s="72"/>
      <c r="O379" s="72"/>
      <c r="P379" s="72"/>
      <c r="Q379" s="72"/>
      <c r="R379" s="72"/>
      <c r="S379" s="72"/>
      <c r="T379" s="72"/>
    </row>
    <row r="380" spans="1:20" ht="15">
      <c r="A380" s="68"/>
      <c r="B380" s="92"/>
      <c r="C380" s="3"/>
      <c r="D380" s="70"/>
      <c r="E380" s="71"/>
      <c r="F380" s="71"/>
      <c r="G380" s="71"/>
      <c r="H380" s="72"/>
      <c r="I380" s="72"/>
      <c r="J380" s="72"/>
      <c r="K380" s="72"/>
      <c r="L380" s="72"/>
      <c r="M380" s="72"/>
      <c r="N380" s="72"/>
      <c r="O380" s="72"/>
      <c r="P380" s="72"/>
      <c r="Q380" s="72"/>
      <c r="R380" s="72"/>
      <c r="S380" s="72"/>
      <c r="T380" s="72"/>
    </row>
    <row r="381" spans="1:20" ht="15">
      <c r="A381" s="68"/>
      <c r="B381" s="92"/>
      <c r="C381" s="3"/>
      <c r="D381" s="70"/>
      <c r="E381" s="71"/>
      <c r="F381" s="71"/>
      <c r="G381" s="71"/>
      <c r="H381" s="72"/>
      <c r="I381" s="72"/>
      <c r="J381" s="72"/>
      <c r="K381" s="72"/>
      <c r="L381" s="72"/>
      <c r="M381" s="72"/>
      <c r="N381" s="72"/>
      <c r="O381" s="72"/>
      <c r="P381" s="72"/>
      <c r="Q381" s="72"/>
      <c r="R381" s="72"/>
      <c r="S381" s="72"/>
      <c r="T381" s="72"/>
    </row>
    <row r="382" spans="1:20" ht="15">
      <c r="A382" s="68"/>
      <c r="B382" s="92"/>
      <c r="C382" s="3"/>
      <c r="D382" s="70"/>
      <c r="E382" s="71"/>
      <c r="F382" s="71"/>
      <c r="G382" s="71"/>
      <c r="H382" s="72"/>
      <c r="I382" s="72"/>
      <c r="J382" s="72"/>
      <c r="K382" s="72"/>
      <c r="L382" s="72"/>
      <c r="M382" s="72"/>
      <c r="N382" s="72"/>
      <c r="O382" s="72"/>
      <c r="P382" s="72"/>
      <c r="Q382" s="72"/>
      <c r="R382" s="72"/>
      <c r="S382" s="72"/>
      <c r="T382" s="72"/>
    </row>
    <row r="383" spans="1:20" ht="15">
      <c r="A383" s="68"/>
      <c r="B383" s="92"/>
      <c r="C383" s="3"/>
      <c r="D383" s="70"/>
      <c r="E383" s="71"/>
      <c r="F383" s="71"/>
      <c r="G383" s="71"/>
      <c r="H383" s="72"/>
      <c r="I383" s="72"/>
      <c r="J383" s="72"/>
      <c r="K383" s="72"/>
      <c r="L383" s="72"/>
      <c r="M383" s="72"/>
      <c r="N383" s="72"/>
      <c r="O383" s="72"/>
      <c r="P383" s="72"/>
      <c r="Q383" s="72"/>
      <c r="R383" s="72"/>
      <c r="S383" s="72"/>
      <c r="T383" s="72"/>
    </row>
    <row r="384" spans="1:20" ht="15">
      <c r="A384" s="68"/>
      <c r="B384" s="92"/>
      <c r="C384" s="3"/>
      <c r="D384" s="70"/>
      <c r="E384" s="71"/>
      <c r="F384" s="71"/>
      <c r="G384" s="71"/>
      <c r="H384" s="72"/>
      <c r="I384" s="72"/>
      <c r="J384" s="72"/>
      <c r="K384" s="72"/>
      <c r="L384" s="72"/>
      <c r="M384" s="72"/>
      <c r="N384" s="72"/>
      <c r="O384" s="72"/>
      <c r="P384" s="72"/>
      <c r="Q384" s="72"/>
      <c r="R384" s="72"/>
      <c r="S384" s="72"/>
      <c r="T384" s="72"/>
    </row>
    <row r="385" spans="1:20" ht="15">
      <c r="A385" s="68"/>
      <c r="B385" s="92"/>
      <c r="C385" s="3"/>
      <c r="D385" s="70"/>
      <c r="E385" s="71"/>
      <c r="F385" s="71"/>
      <c r="G385" s="71"/>
      <c r="H385" s="72"/>
      <c r="I385" s="72"/>
      <c r="J385" s="72"/>
      <c r="K385" s="72"/>
      <c r="L385" s="72"/>
      <c r="M385" s="72"/>
      <c r="N385" s="72"/>
      <c r="O385" s="72"/>
      <c r="P385" s="72"/>
      <c r="Q385" s="72"/>
      <c r="R385" s="72"/>
      <c r="S385" s="72"/>
      <c r="T385" s="72"/>
    </row>
    <row r="386" spans="1:20" ht="15">
      <c r="A386" s="68"/>
      <c r="B386" s="92"/>
      <c r="C386" s="3"/>
      <c r="D386" s="70"/>
      <c r="E386" s="71"/>
      <c r="F386" s="71"/>
      <c r="G386" s="71"/>
      <c r="H386" s="72"/>
      <c r="I386" s="72"/>
      <c r="J386" s="72"/>
      <c r="K386" s="72"/>
      <c r="L386" s="72"/>
      <c r="M386" s="72"/>
      <c r="N386" s="72"/>
      <c r="O386" s="72"/>
      <c r="P386" s="72"/>
      <c r="Q386" s="72"/>
      <c r="R386" s="72"/>
      <c r="S386" s="72"/>
      <c r="T386" s="72"/>
    </row>
    <row r="387" spans="1:20" ht="15">
      <c r="A387" s="68"/>
      <c r="B387" s="92"/>
      <c r="C387" s="3"/>
      <c r="D387" s="70"/>
      <c r="E387" s="71"/>
      <c r="F387" s="71"/>
      <c r="G387" s="71"/>
      <c r="H387" s="72"/>
      <c r="I387" s="72"/>
      <c r="J387" s="72"/>
      <c r="K387" s="72"/>
      <c r="L387" s="72"/>
      <c r="M387" s="72"/>
      <c r="N387" s="72"/>
      <c r="O387" s="72"/>
      <c r="P387" s="72"/>
      <c r="Q387" s="72"/>
      <c r="R387" s="72"/>
      <c r="S387" s="72"/>
      <c r="T387" s="72"/>
    </row>
    <row r="388" spans="1:20" ht="15">
      <c r="A388" s="68"/>
      <c r="B388" s="92"/>
      <c r="C388" s="3"/>
      <c r="D388" s="70"/>
      <c r="E388" s="71"/>
      <c r="F388" s="71"/>
      <c r="G388" s="71"/>
      <c r="H388" s="72"/>
      <c r="I388" s="72"/>
      <c r="J388" s="72"/>
      <c r="K388" s="72"/>
      <c r="L388" s="72"/>
      <c r="M388" s="72"/>
      <c r="N388" s="72"/>
      <c r="O388" s="72"/>
      <c r="P388" s="72"/>
      <c r="Q388" s="72"/>
      <c r="R388" s="72"/>
      <c r="S388" s="72"/>
      <c r="T388" s="72"/>
    </row>
    <row r="389" spans="1:20" ht="15">
      <c r="A389" s="68"/>
      <c r="B389" s="92"/>
      <c r="C389" s="3"/>
      <c r="D389" s="70"/>
      <c r="E389" s="71"/>
      <c r="F389" s="71"/>
      <c r="G389" s="71"/>
      <c r="H389" s="72"/>
      <c r="I389" s="72"/>
      <c r="J389" s="72"/>
      <c r="K389" s="72"/>
      <c r="L389" s="72"/>
      <c r="M389" s="72"/>
      <c r="N389" s="72"/>
      <c r="O389" s="72"/>
      <c r="P389" s="72"/>
      <c r="Q389" s="72"/>
      <c r="R389" s="72"/>
      <c r="S389" s="72"/>
      <c r="T389" s="72"/>
    </row>
    <row r="390" spans="1:20" ht="15">
      <c r="A390" s="68"/>
      <c r="B390" s="92"/>
      <c r="C390" s="3"/>
      <c r="D390" s="70"/>
      <c r="E390" s="71"/>
      <c r="F390" s="71"/>
      <c r="G390" s="71"/>
      <c r="H390" s="72"/>
      <c r="I390" s="72"/>
      <c r="J390" s="72"/>
      <c r="K390" s="72"/>
      <c r="L390" s="72"/>
      <c r="M390" s="72"/>
      <c r="N390" s="72"/>
      <c r="O390" s="72"/>
      <c r="P390" s="72"/>
      <c r="Q390" s="72"/>
      <c r="R390" s="72"/>
      <c r="S390" s="72"/>
      <c r="T390" s="72"/>
    </row>
    <row r="391" spans="1:20" ht="15">
      <c r="A391" s="68"/>
      <c r="B391" s="92"/>
      <c r="C391" s="3"/>
      <c r="D391" s="70"/>
      <c r="E391" s="71"/>
      <c r="F391" s="71"/>
      <c r="G391" s="71"/>
      <c r="H391" s="72"/>
      <c r="I391" s="72"/>
      <c r="J391" s="72"/>
      <c r="K391" s="72"/>
      <c r="L391" s="72"/>
      <c r="M391" s="72"/>
      <c r="N391" s="72"/>
      <c r="O391" s="72"/>
      <c r="P391" s="72"/>
      <c r="Q391" s="72"/>
      <c r="R391" s="72"/>
      <c r="S391" s="72"/>
      <c r="T391" s="72"/>
    </row>
    <row r="392" spans="1:20" ht="15">
      <c r="A392" s="68"/>
      <c r="B392" s="92"/>
      <c r="C392" s="3"/>
      <c r="D392" s="70"/>
      <c r="E392" s="71"/>
      <c r="F392" s="71"/>
      <c r="G392" s="71"/>
      <c r="H392" s="72"/>
      <c r="I392" s="72"/>
      <c r="J392" s="72"/>
      <c r="K392" s="72"/>
      <c r="L392" s="72"/>
      <c r="M392" s="72"/>
      <c r="N392" s="72"/>
      <c r="O392" s="72"/>
      <c r="P392" s="72"/>
      <c r="Q392" s="72"/>
      <c r="R392" s="72"/>
      <c r="S392" s="72"/>
      <c r="T392" s="72"/>
    </row>
    <row r="393" spans="1:20" ht="15">
      <c r="A393" s="68"/>
      <c r="B393" s="92"/>
      <c r="C393" s="3"/>
      <c r="D393" s="70"/>
      <c r="E393" s="71"/>
      <c r="F393" s="71"/>
      <c r="G393" s="71"/>
      <c r="H393" s="72"/>
      <c r="I393" s="72"/>
      <c r="J393" s="72"/>
      <c r="K393" s="72"/>
      <c r="L393" s="72"/>
      <c r="M393" s="72"/>
      <c r="N393" s="72"/>
      <c r="O393" s="72"/>
      <c r="P393" s="72"/>
      <c r="Q393" s="72"/>
      <c r="R393" s="72"/>
      <c r="S393" s="72"/>
      <c r="T393" s="72"/>
    </row>
    <row r="394" spans="1:20" ht="15">
      <c r="A394" s="68"/>
      <c r="B394" s="92"/>
      <c r="C394" s="3"/>
      <c r="D394" s="70"/>
      <c r="E394" s="71"/>
      <c r="F394" s="71"/>
      <c r="G394" s="71"/>
      <c r="H394" s="72"/>
      <c r="I394" s="72"/>
      <c r="J394" s="72"/>
      <c r="K394" s="72"/>
      <c r="L394" s="72"/>
      <c r="M394" s="72"/>
      <c r="N394" s="72"/>
      <c r="O394" s="72"/>
      <c r="P394" s="72"/>
      <c r="Q394" s="72"/>
      <c r="R394" s="72"/>
      <c r="S394" s="72"/>
      <c r="T394" s="72"/>
    </row>
    <row r="395" spans="1:20" ht="15">
      <c r="A395" s="68"/>
      <c r="B395" s="92"/>
      <c r="C395" s="3"/>
      <c r="D395" s="70"/>
      <c r="E395" s="71"/>
      <c r="F395" s="71"/>
      <c r="G395" s="71"/>
      <c r="H395" s="72"/>
      <c r="I395" s="72"/>
      <c r="J395" s="72"/>
      <c r="K395" s="72"/>
      <c r="L395" s="72"/>
      <c r="M395" s="72"/>
      <c r="N395" s="72"/>
      <c r="O395" s="72"/>
      <c r="P395" s="72"/>
      <c r="Q395" s="72"/>
      <c r="R395" s="72"/>
      <c r="S395" s="72"/>
      <c r="T395" s="72"/>
    </row>
    <row r="396" spans="1:20" ht="15">
      <c r="A396" s="68"/>
      <c r="B396" s="92"/>
      <c r="C396" s="3"/>
      <c r="D396" s="70"/>
      <c r="E396" s="71"/>
      <c r="F396" s="71"/>
      <c r="G396" s="71"/>
      <c r="H396" s="72"/>
      <c r="I396" s="72"/>
      <c r="J396" s="72"/>
      <c r="K396" s="72"/>
      <c r="L396" s="72"/>
      <c r="M396" s="72"/>
      <c r="N396" s="72"/>
      <c r="O396" s="72"/>
      <c r="P396" s="72"/>
      <c r="Q396" s="72"/>
      <c r="R396" s="72"/>
      <c r="S396" s="72"/>
      <c r="T396" s="72"/>
    </row>
    <row r="397" spans="1:20" ht="15">
      <c r="A397" s="68"/>
      <c r="B397" s="92"/>
      <c r="C397" s="3"/>
      <c r="D397" s="70"/>
      <c r="E397" s="71"/>
      <c r="F397" s="71"/>
      <c r="G397" s="71"/>
      <c r="H397" s="72"/>
      <c r="I397" s="72"/>
      <c r="J397" s="72"/>
      <c r="K397" s="72"/>
      <c r="L397" s="72"/>
      <c r="M397" s="72"/>
      <c r="N397" s="72"/>
      <c r="O397" s="72"/>
      <c r="P397" s="72"/>
      <c r="Q397" s="72"/>
      <c r="R397" s="72"/>
      <c r="S397" s="72"/>
      <c r="T397" s="72"/>
    </row>
    <row r="398" spans="1:20" ht="15">
      <c r="A398" s="68"/>
      <c r="B398" s="92"/>
      <c r="C398" s="3"/>
      <c r="D398" s="70"/>
      <c r="E398" s="71"/>
      <c r="F398" s="71"/>
      <c r="G398" s="71"/>
      <c r="H398" s="72"/>
      <c r="I398" s="72"/>
      <c r="J398" s="72"/>
      <c r="K398" s="72"/>
      <c r="L398" s="72"/>
      <c r="M398" s="72"/>
      <c r="N398" s="72"/>
      <c r="O398" s="72"/>
      <c r="P398" s="72"/>
      <c r="Q398" s="72"/>
      <c r="R398" s="72"/>
      <c r="S398" s="72"/>
      <c r="T398" s="72"/>
    </row>
    <row r="399" spans="1:20" ht="15">
      <c r="A399" s="68"/>
      <c r="B399" s="92"/>
      <c r="C399" s="3"/>
      <c r="D399" s="70"/>
      <c r="E399" s="71"/>
      <c r="F399" s="71"/>
      <c r="G399" s="71"/>
      <c r="H399" s="72"/>
      <c r="I399" s="72"/>
      <c r="J399" s="72"/>
      <c r="K399" s="72"/>
      <c r="L399" s="72"/>
      <c r="M399" s="72"/>
      <c r="N399" s="72"/>
      <c r="O399" s="72"/>
      <c r="P399" s="72"/>
      <c r="Q399" s="72"/>
      <c r="R399" s="72"/>
      <c r="S399" s="72"/>
      <c r="T399" s="72"/>
    </row>
    <row r="400" spans="1:20" ht="15">
      <c r="A400" s="68"/>
      <c r="B400" s="92"/>
      <c r="C400" s="3"/>
      <c r="D400" s="70"/>
      <c r="E400" s="71"/>
      <c r="F400" s="71"/>
      <c r="G400" s="71"/>
      <c r="H400" s="72"/>
      <c r="I400" s="72"/>
      <c r="J400" s="72"/>
      <c r="K400" s="72"/>
      <c r="L400" s="72"/>
      <c r="M400" s="72"/>
      <c r="N400" s="72"/>
      <c r="O400" s="72"/>
      <c r="P400" s="72"/>
      <c r="Q400" s="72"/>
      <c r="R400" s="72"/>
      <c r="S400" s="72"/>
      <c r="T400" s="72"/>
    </row>
    <row r="401" spans="1:20" ht="15">
      <c r="A401" s="68"/>
      <c r="B401" s="92"/>
      <c r="C401" s="3"/>
      <c r="D401" s="70"/>
      <c r="E401" s="71"/>
      <c r="F401" s="71"/>
      <c r="G401" s="71"/>
      <c r="H401" s="72"/>
      <c r="I401" s="72"/>
      <c r="J401" s="72"/>
      <c r="K401" s="72"/>
      <c r="L401" s="72"/>
      <c r="M401" s="72"/>
      <c r="N401" s="72"/>
      <c r="O401" s="72"/>
      <c r="P401" s="72"/>
      <c r="Q401" s="72"/>
      <c r="R401" s="72"/>
      <c r="S401" s="72"/>
      <c r="T401" s="72"/>
    </row>
    <row r="402" spans="1:20" ht="15">
      <c r="A402" s="68"/>
      <c r="B402" s="92"/>
      <c r="C402" s="91"/>
      <c r="D402" s="70"/>
      <c r="E402" s="71"/>
      <c r="F402" s="71"/>
      <c r="G402" s="71"/>
      <c r="H402" s="72"/>
      <c r="I402" s="72"/>
      <c r="J402" s="72"/>
      <c r="K402" s="72"/>
      <c r="L402" s="72"/>
      <c r="M402" s="72"/>
      <c r="N402" s="72"/>
      <c r="O402" s="72"/>
      <c r="P402" s="72"/>
      <c r="Q402" s="72"/>
      <c r="R402" s="72"/>
      <c r="S402" s="72"/>
      <c r="T402" s="72"/>
    </row>
    <row r="403" spans="1:20" ht="15">
      <c r="A403" s="68"/>
      <c r="B403" s="92"/>
      <c r="C403" s="3"/>
      <c r="D403" s="70"/>
      <c r="E403" s="71"/>
      <c r="F403" s="71"/>
      <c r="G403" s="71"/>
      <c r="H403" s="72"/>
      <c r="I403" s="72"/>
      <c r="J403" s="72"/>
      <c r="K403" s="72"/>
      <c r="L403" s="72"/>
      <c r="M403" s="72"/>
      <c r="N403" s="72"/>
      <c r="O403" s="72"/>
      <c r="P403" s="72"/>
      <c r="Q403" s="72"/>
      <c r="R403" s="72"/>
      <c r="S403" s="72"/>
      <c r="T403" s="72"/>
    </row>
    <row r="404" spans="1:20" ht="15">
      <c r="A404" s="68"/>
      <c r="B404" s="92"/>
      <c r="C404" s="3"/>
      <c r="D404" s="70"/>
      <c r="E404" s="71"/>
      <c r="F404" s="71"/>
      <c r="G404" s="71"/>
      <c r="H404" s="72"/>
      <c r="I404" s="72"/>
      <c r="J404" s="72"/>
      <c r="K404" s="72"/>
      <c r="L404" s="72"/>
      <c r="M404" s="72"/>
      <c r="N404" s="72"/>
      <c r="O404" s="72"/>
      <c r="P404" s="72"/>
      <c r="Q404" s="72"/>
      <c r="R404" s="72"/>
      <c r="S404" s="72"/>
      <c r="T404" s="72"/>
    </row>
    <row r="405" spans="1:20" ht="15">
      <c r="A405" s="68"/>
      <c r="B405" s="92"/>
      <c r="C405" s="3"/>
      <c r="D405" s="70"/>
      <c r="E405" s="71"/>
      <c r="F405" s="71"/>
      <c r="G405" s="71"/>
      <c r="H405" s="72"/>
      <c r="I405" s="72"/>
      <c r="J405" s="72"/>
      <c r="K405" s="72"/>
      <c r="L405" s="72"/>
      <c r="M405" s="72"/>
      <c r="N405" s="72"/>
      <c r="O405" s="72"/>
      <c r="P405" s="72"/>
      <c r="Q405" s="72"/>
      <c r="R405" s="72"/>
      <c r="S405" s="72"/>
      <c r="T405" s="72"/>
    </row>
    <row r="406" spans="1:20" ht="15">
      <c r="A406" s="68"/>
      <c r="B406" s="92"/>
      <c r="C406" s="3"/>
      <c r="D406" s="70"/>
      <c r="E406" s="71"/>
      <c r="F406" s="71"/>
      <c r="G406" s="71"/>
      <c r="H406" s="72"/>
      <c r="I406" s="72"/>
      <c r="J406" s="72"/>
      <c r="K406" s="72"/>
      <c r="L406" s="72"/>
      <c r="M406" s="72"/>
      <c r="N406" s="72"/>
      <c r="O406" s="72"/>
      <c r="P406" s="72"/>
      <c r="Q406" s="72"/>
      <c r="R406" s="72"/>
      <c r="S406" s="72"/>
      <c r="T406" s="72"/>
    </row>
    <row r="407" spans="1:20" ht="15">
      <c r="A407" s="68"/>
      <c r="B407" s="92"/>
      <c r="C407" s="3"/>
      <c r="D407" s="70"/>
      <c r="E407" s="71"/>
      <c r="F407" s="71"/>
      <c r="G407" s="71"/>
      <c r="H407" s="72"/>
      <c r="I407" s="72"/>
      <c r="J407" s="72"/>
      <c r="K407" s="72"/>
      <c r="L407" s="72"/>
      <c r="M407" s="72"/>
      <c r="N407" s="72"/>
      <c r="O407" s="72"/>
      <c r="P407" s="72"/>
      <c r="Q407" s="72"/>
      <c r="R407" s="72"/>
      <c r="S407" s="72"/>
      <c r="T407" s="72"/>
    </row>
    <row r="408" spans="1:20" ht="15">
      <c r="A408" s="68"/>
      <c r="B408" s="92"/>
      <c r="C408" s="3"/>
      <c r="D408" s="70"/>
      <c r="E408" s="71"/>
      <c r="F408" s="71"/>
      <c r="G408" s="71"/>
      <c r="H408" s="72"/>
      <c r="I408" s="72"/>
      <c r="J408" s="72"/>
      <c r="K408" s="72"/>
      <c r="L408" s="72"/>
      <c r="M408" s="72"/>
      <c r="N408" s="72"/>
      <c r="O408" s="72"/>
      <c r="P408" s="72"/>
      <c r="Q408" s="72"/>
      <c r="R408" s="72"/>
      <c r="S408" s="72"/>
      <c r="T408" s="72"/>
    </row>
    <row r="409" spans="1:20" ht="15">
      <c r="A409" s="68"/>
      <c r="B409" s="92"/>
      <c r="C409" s="3"/>
      <c r="D409" s="70"/>
      <c r="E409" s="71"/>
      <c r="F409" s="71"/>
      <c r="G409" s="71"/>
      <c r="H409" s="72"/>
      <c r="I409" s="72"/>
      <c r="J409" s="72"/>
      <c r="K409" s="72"/>
      <c r="L409" s="72"/>
      <c r="M409" s="72"/>
      <c r="N409" s="72"/>
      <c r="O409" s="72"/>
      <c r="P409" s="72"/>
      <c r="Q409" s="72"/>
      <c r="R409" s="72"/>
      <c r="S409" s="72"/>
      <c r="T409" s="72"/>
    </row>
    <row r="410" spans="1:20" ht="15">
      <c r="A410" s="68"/>
      <c r="B410" s="92"/>
      <c r="C410" s="3"/>
      <c r="D410" s="70"/>
      <c r="E410" s="71"/>
      <c r="F410" s="71"/>
      <c r="G410" s="71"/>
      <c r="H410" s="72"/>
      <c r="I410" s="72"/>
      <c r="J410" s="72"/>
      <c r="K410" s="72"/>
      <c r="L410" s="72"/>
      <c r="M410" s="72"/>
      <c r="N410" s="72"/>
      <c r="O410" s="72"/>
      <c r="P410" s="72"/>
      <c r="Q410" s="72"/>
      <c r="R410" s="72"/>
      <c r="S410" s="72"/>
      <c r="T410" s="72"/>
    </row>
    <row r="411" spans="1:20" ht="15">
      <c r="A411" s="68"/>
      <c r="B411" s="92"/>
      <c r="C411" s="3"/>
      <c r="D411" s="70"/>
      <c r="E411" s="71"/>
      <c r="F411" s="71"/>
      <c r="G411" s="71"/>
      <c r="H411" s="72"/>
      <c r="I411" s="72"/>
      <c r="J411" s="72"/>
      <c r="K411" s="72"/>
      <c r="L411" s="72"/>
      <c r="M411" s="72"/>
      <c r="N411" s="72"/>
      <c r="O411" s="72"/>
      <c r="P411" s="72"/>
      <c r="Q411" s="72"/>
      <c r="R411" s="72"/>
      <c r="S411" s="72"/>
      <c r="T411" s="72"/>
    </row>
    <row r="412" spans="1:20" ht="15">
      <c r="A412" s="68"/>
      <c r="B412" s="92"/>
      <c r="C412" s="3"/>
      <c r="D412" s="70"/>
      <c r="E412" s="71"/>
      <c r="F412" s="71"/>
      <c r="G412" s="71"/>
      <c r="H412" s="72"/>
      <c r="I412" s="72"/>
      <c r="J412" s="72"/>
      <c r="K412" s="72"/>
      <c r="L412" s="72"/>
      <c r="M412" s="72"/>
      <c r="N412" s="72"/>
      <c r="O412" s="72"/>
      <c r="P412" s="72"/>
      <c r="Q412" s="72"/>
      <c r="R412" s="72"/>
      <c r="S412" s="72"/>
      <c r="T412" s="72"/>
    </row>
    <row r="413" spans="1:20" ht="15">
      <c r="A413" s="68"/>
      <c r="B413" s="92"/>
      <c r="C413" s="3"/>
      <c r="D413" s="70"/>
      <c r="E413" s="71"/>
      <c r="F413" s="71"/>
      <c r="G413" s="71"/>
      <c r="H413" s="72"/>
      <c r="I413" s="72"/>
      <c r="J413" s="72"/>
      <c r="K413" s="72"/>
      <c r="L413" s="72"/>
      <c r="M413" s="72"/>
      <c r="N413" s="72"/>
      <c r="O413" s="72"/>
      <c r="P413" s="72"/>
      <c r="Q413" s="72"/>
      <c r="R413" s="72"/>
      <c r="S413" s="72"/>
      <c r="T413" s="72"/>
    </row>
    <row r="414" spans="1:20" ht="15">
      <c r="A414" s="68"/>
      <c r="B414" s="92"/>
      <c r="C414" s="3"/>
      <c r="D414" s="70"/>
      <c r="E414" s="71"/>
      <c r="F414" s="71"/>
      <c r="G414" s="71"/>
      <c r="H414" s="72"/>
      <c r="I414" s="72"/>
      <c r="J414" s="72"/>
      <c r="K414" s="72"/>
      <c r="L414" s="72"/>
      <c r="M414" s="72"/>
      <c r="N414" s="72"/>
      <c r="O414" s="72"/>
      <c r="P414" s="72"/>
      <c r="Q414" s="72"/>
      <c r="R414" s="72"/>
      <c r="S414" s="72"/>
      <c r="T414" s="72"/>
    </row>
    <row r="415" spans="1:20" ht="15">
      <c r="A415" s="68"/>
      <c r="B415" s="92"/>
      <c r="C415" s="3"/>
      <c r="D415" s="70"/>
      <c r="E415" s="71"/>
      <c r="F415" s="71"/>
      <c r="G415" s="71"/>
      <c r="H415" s="72"/>
      <c r="I415" s="72"/>
      <c r="J415" s="72"/>
      <c r="K415" s="72"/>
      <c r="L415" s="72"/>
      <c r="M415" s="72"/>
      <c r="N415" s="72"/>
      <c r="O415" s="72"/>
      <c r="P415" s="72"/>
      <c r="Q415" s="72"/>
      <c r="R415" s="72"/>
      <c r="S415" s="72"/>
      <c r="T415" s="72"/>
    </row>
    <row r="416" spans="1:20" ht="15">
      <c r="A416" s="68"/>
      <c r="B416" s="92"/>
      <c r="C416" s="3"/>
      <c r="D416" s="70"/>
      <c r="E416" s="71"/>
      <c r="F416" s="71"/>
      <c r="G416" s="71"/>
      <c r="H416" s="72"/>
      <c r="I416" s="72"/>
      <c r="J416" s="72"/>
      <c r="K416" s="72"/>
      <c r="L416" s="72"/>
      <c r="M416" s="72"/>
      <c r="N416" s="72"/>
      <c r="O416" s="72"/>
      <c r="P416" s="72"/>
      <c r="Q416" s="72"/>
      <c r="R416" s="72"/>
      <c r="S416" s="72"/>
      <c r="T416" s="72"/>
    </row>
    <row r="417" spans="1:20" ht="15">
      <c r="A417" s="68"/>
      <c r="B417" s="92"/>
      <c r="C417" s="3"/>
      <c r="D417" s="70"/>
      <c r="E417" s="71"/>
      <c r="F417" s="71"/>
      <c r="G417" s="71"/>
      <c r="H417" s="72"/>
      <c r="I417" s="72"/>
      <c r="J417" s="72"/>
      <c r="K417" s="72"/>
      <c r="L417" s="72"/>
      <c r="M417" s="72"/>
      <c r="N417" s="72"/>
      <c r="O417" s="72"/>
      <c r="P417" s="72"/>
      <c r="Q417" s="72"/>
      <c r="R417" s="72"/>
      <c r="S417" s="72"/>
      <c r="T417" s="72"/>
    </row>
    <row r="418" spans="1:20" ht="15">
      <c r="A418" s="68"/>
      <c r="B418" s="92"/>
      <c r="C418" s="3"/>
      <c r="D418" s="70"/>
      <c r="E418" s="71"/>
      <c r="F418" s="71"/>
      <c r="G418" s="71"/>
      <c r="H418" s="72"/>
      <c r="I418" s="72"/>
      <c r="J418" s="72"/>
      <c r="K418" s="72"/>
      <c r="L418" s="72"/>
      <c r="M418" s="72"/>
      <c r="N418" s="72"/>
      <c r="O418" s="72"/>
      <c r="P418" s="72"/>
      <c r="Q418" s="72"/>
      <c r="R418" s="72"/>
      <c r="S418" s="72"/>
      <c r="T418" s="72"/>
    </row>
    <row r="419" spans="1:20" ht="15">
      <c r="A419" s="68"/>
      <c r="B419" s="92"/>
      <c r="C419" s="3"/>
      <c r="D419" s="70"/>
      <c r="E419" s="71"/>
      <c r="F419" s="71"/>
      <c r="G419" s="71"/>
      <c r="H419" s="72"/>
      <c r="I419" s="72"/>
      <c r="J419" s="72"/>
      <c r="K419" s="72"/>
      <c r="L419" s="72"/>
      <c r="M419" s="72"/>
      <c r="N419" s="72"/>
      <c r="O419" s="72"/>
      <c r="P419" s="72"/>
      <c r="Q419" s="72"/>
      <c r="R419" s="72"/>
      <c r="S419" s="72"/>
      <c r="T419" s="72"/>
    </row>
    <row r="420" spans="1:20" ht="15">
      <c r="A420" s="68"/>
      <c r="B420" s="92"/>
      <c r="C420" s="3"/>
      <c r="D420" s="70"/>
      <c r="E420" s="71"/>
      <c r="F420" s="71"/>
      <c r="G420" s="71"/>
      <c r="H420" s="72"/>
      <c r="I420" s="72"/>
      <c r="J420" s="72"/>
      <c r="K420" s="72"/>
      <c r="L420" s="72"/>
      <c r="M420" s="72"/>
      <c r="N420" s="72"/>
      <c r="O420" s="72"/>
      <c r="P420" s="72"/>
      <c r="Q420" s="72"/>
      <c r="R420" s="72"/>
      <c r="S420" s="72"/>
      <c r="T420" s="72"/>
    </row>
    <row r="421" spans="1:20" ht="15">
      <c r="A421" s="68"/>
      <c r="B421" s="92"/>
      <c r="C421" s="3"/>
      <c r="D421" s="70"/>
      <c r="E421" s="71"/>
      <c r="F421" s="71"/>
      <c r="G421" s="71"/>
      <c r="H421" s="72"/>
      <c r="I421" s="72"/>
      <c r="J421" s="72"/>
      <c r="K421" s="72"/>
      <c r="L421" s="72"/>
      <c r="M421" s="72"/>
      <c r="N421" s="72"/>
      <c r="O421" s="72"/>
      <c r="P421" s="72"/>
      <c r="Q421" s="72"/>
      <c r="R421" s="72"/>
      <c r="S421" s="72"/>
      <c r="T421" s="72"/>
    </row>
    <row r="422" spans="1:20" ht="15">
      <c r="A422" s="68"/>
      <c r="B422" s="92"/>
      <c r="C422" s="3"/>
      <c r="D422" s="70"/>
      <c r="E422" s="71"/>
      <c r="F422" s="71"/>
      <c r="G422" s="71"/>
      <c r="H422" s="72"/>
      <c r="I422" s="72"/>
      <c r="J422" s="72"/>
      <c r="K422" s="72"/>
      <c r="L422" s="72"/>
      <c r="M422" s="72"/>
      <c r="N422" s="72"/>
      <c r="O422" s="72"/>
      <c r="P422" s="72"/>
      <c r="Q422" s="72"/>
      <c r="R422" s="72"/>
      <c r="S422" s="72"/>
      <c r="T422" s="72"/>
    </row>
    <row r="423" spans="1:20" ht="15">
      <c r="A423" s="68"/>
      <c r="B423" s="92"/>
      <c r="C423" s="3"/>
      <c r="D423" s="70"/>
      <c r="E423" s="71"/>
      <c r="F423" s="71"/>
      <c r="G423" s="71"/>
      <c r="H423" s="72"/>
      <c r="I423" s="72"/>
      <c r="J423" s="72"/>
      <c r="K423" s="72"/>
      <c r="L423" s="72"/>
      <c r="M423" s="72"/>
      <c r="N423" s="72"/>
      <c r="O423" s="72"/>
      <c r="P423" s="72"/>
      <c r="Q423" s="72"/>
      <c r="R423" s="72"/>
      <c r="S423" s="72"/>
      <c r="T423" s="72"/>
    </row>
    <row r="424" spans="1:20" ht="15">
      <c r="A424" s="68"/>
      <c r="B424" s="92"/>
      <c r="C424" s="3"/>
      <c r="D424" s="70"/>
      <c r="E424" s="71"/>
      <c r="F424" s="71"/>
      <c r="G424" s="71"/>
      <c r="H424" s="72"/>
      <c r="I424" s="72"/>
      <c r="J424" s="72"/>
      <c r="K424" s="72"/>
      <c r="L424" s="72"/>
      <c r="M424" s="72"/>
      <c r="N424" s="72"/>
      <c r="O424" s="72"/>
      <c r="P424" s="72"/>
      <c r="Q424" s="72"/>
      <c r="R424" s="72"/>
      <c r="S424" s="72"/>
      <c r="T424" s="72"/>
    </row>
    <row r="425" spans="1:20" ht="15">
      <c r="A425" s="68"/>
      <c r="B425" s="92"/>
      <c r="C425" s="3"/>
      <c r="D425" s="70"/>
      <c r="E425" s="71"/>
      <c r="F425" s="71"/>
      <c r="G425" s="71"/>
      <c r="H425" s="72"/>
      <c r="I425" s="72"/>
      <c r="J425" s="72"/>
      <c r="K425" s="72"/>
      <c r="L425" s="72"/>
      <c r="M425" s="72"/>
      <c r="N425" s="72"/>
      <c r="O425" s="72"/>
      <c r="P425" s="72"/>
      <c r="Q425" s="72"/>
      <c r="R425" s="72"/>
      <c r="S425" s="72"/>
      <c r="T425" s="72"/>
    </row>
    <row r="426" spans="1:20" ht="15">
      <c r="A426" s="68"/>
      <c r="B426" s="92"/>
      <c r="C426" s="3"/>
      <c r="D426" s="70"/>
      <c r="E426" s="71"/>
      <c r="F426" s="71"/>
      <c r="G426" s="71"/>
      <c r="H426" s="72"/>
      <c r="I426" s="72"/>
      <c r="J426" s="72"/>
      <c r="K426" s="72"/>
      <c r="L426" s="72"/>
      <c r="M426" s="72"/>
      <c r="N426" s="72"/>
      <c r="O426" s="72"/>
      <c r="P426" s="72"/>
      <c r="Q426" s="72"/>
      <c r="R426" s="72"/>
      <c r="S426" s="72"/>
      <c r="T426" s="72"/>
    </row>
    <row r="427" spans="1:20" ht="15">
      <c r="A427" s="68"/>
      <c r="B427" s="92"/>
      <c r="C427" s="3"/>
      <c r="D427" s="70"/>
      <c r="E427" s="71"/>
      <c r="F427" s="71"/>
      <c r="G427" s="71"/>
      <c r="H427" s="72"/>
      <c r="I427" s="72"/>
      <c r="J427" s="72"/>
      <c r="K427" s="72"/>
      <c r="L427" s="72"/>
      <c r="M427" s="72"/>
      <c r="N427" s="72"/>
      <c r="O427" s="72"/>
      <c r="P427" s="72"/>
      <c r="Q427" s="72"/>
      <c r="R427" s="72"/>
      <c r="S427" s="72"/>
      <c r="T427" s="72"/>
    </row>
    <row r="428" spans="1:20" ht="15">
      <c r="A428" s="68"/>
      <c r="B428" s="92"/>
      <c r="C428" s="3"/>
      <c r="D428" s="70"/>
      <c r="E428" s="71"/>
      <c r="F428" s="71"/>
      <c r="G428" s="71"/>
      <c r="H428" s="72"/>
      <c r="I428" s="72"/>
      <c r="J428" s="72"/>
      <c r="K428" s="72"/>
      <c r="L428" s="72"/>
      <c r="M428" s="72"/>
      <c r="N428" s="72"/>
      <c r="O428" s="72"/>
      <c r="P428" s="72"/>
      <c r="Q428" s="72"/>
      <c r="R428" s="72"/>
      <c r="S428" s="72"/>
      <c r="T428" s="72"/>
    </row>
    <row r="429" spans="1:20" ht="15">
      <c r="A429" s="68"/>
      <c r="B429" s="92"/>
      <c r="C429" s="3"/>
      <c r="D429" s="70"/>
      <c r="E429" s="71"/>
      <c r="F429" s="71"/>
      <c r="G429" s="71"/>
      <c r="H429" s="72"/>
      <c r="I429" s="72"/>
      <c r="J429" s="72"/>
      <c r="K429" s="72"/>
      <c r="L429" s="72"/>
      <c r="M429" s="72"/>
      <c r="N429" s="72"/>
      <c r="O429" s="72"/>
      <c r="P429" s="72"/>
      <c r="Q429" s="72"/>
      <c r="R429" s="72"/>
      <c r="S429" s="72"/>
      <c r="T429" s="72"/>
    </row>
    <row r="430" spans="1:20" ht="15">
      <c r="A430" s="68"/>
      <c r="B430" s="92"/>
      <c r="C430" s="3"/>
      <c r="D430" s="70"/>
      <c r="E430" s="71"/>
      <c r="F430" s="71"/>
      <c r="G430" s="71"/>
      <c r="H430" s="72"/>
      <c r="I430" s="72"/>
      <c r="J430" s="72"/>
      <c r="K430" s="72"/>
      <c r="L430" s="72"/>
      <c r="M430" s="72"/>
      <c r="N430" s="72"/>
      <c r="O430" s="72"/>
      <c r="P430" s="72"/>
      <c r="Q430" s="72"/>
      <c r="R430" s="72"/>
      <c r="S430" s="72"/>
      <c r="T430" s="72"/>
    </row>
    <row r="431" spans="1:20" ht="15">
      <c r="A431" s="68"/>
      <c r="B431" s="92"/>
      <c r="C431" s="3"/>
      <c r="D431" s="70"/>
      <c r="E431" s="71"/>
      <c r="F431" s="71"/>
      <c r="G431" s="71"/>
      <c r="H431" s="72"/>
      <c r="I431" s="72"/>
      <c r="J431" s="72"/>
      <c r="K431" s="72"/>
      <c r="L431" s="72"/>
      <c r="M431" s="72"/>
      <c r="N431" s="72"/>
      <c r="O431" s="72"/>
      <c r="P431" s="72"/>
      <c r="Q431" s="72"/>
      <c r="R431" s="72"/>
      <c r="S431" s="72"/>
      <c r="T431" s="72"/>
    </row>
    <row r="432" spans="1:20" ht="15">
      <c r="A432" s="68"/>
      <c r="B432" s="92"/>
      <c r="C432" s="3"/>
      <c r="D432" s="70"/>
      <c r="E432" s="71"/>
      <c r="F432" s="71"/>
      <c r="G432" s="71"/>
      <c r="H432" s="72"/>
      <c r="I432" s="72"/>
      <c r="J432" s="72"/>
      <c r="K432" s="72"/>
      <c r="L432" s="72"/>
      <c r="M432" s="72"/>
      <c r="N432" s="72"/>
      <c r="O432" s="72"/>
      <c r="P432" s="72"/>
      <c r="Q432" s="72"/>
      <c r="R432" s="72"/>
      <c r="S432" s="72"/>
      <c r="T432" s="72"/>
    </row>
    <row r="433" spans="1:20" ht="15">
      <c r="A433" s="68"/>
      <c r="B433" s="92"/>
      <c r="C433" s="3"/>
      <c r="D433" s="70"/>
      <c r="E433" s="71"/>
      <c r="F433" s="71"/>
      <c r="G433" s="71"/>
      <c r="H433" s="72"/>
      <c r="I433" s="72"/>
      <c r="J433" s="72"/>
      <c r="K433" s="72"/>
      <c r="L433" s="72"/>
      <c r="M433" s="72"/>
      <c r="N433" s="72"/>
      <c r="O433" s="72"/>
      <c r="P433" s="72"/>
      <c r="Q433" s="72"/>
      <c r="R433" s="72"/>
      <c r="S433" s="72"/>
      <c r="T433" s="72"/>
    </row>
    <row r="434" spans="1:20" ht="15">
      <c r="A434" s="68"/>
      <c r="B434" s="92"/>
      <c r="C434" s="3"/>
      <c r="D434" s="70"/>
      <c r="E434" s="71"/>
      <c r="F434" s="71"/>
      <c r="G434" s="71"/>
      <c r="H434" s="72"/>
      <c r="I434" s="72"/>
      <c r="J434" s="72"/>
      <c r="K434" s="72"/>
      <c r="L434" s="72"/>
      <c r="M434" s="72"/>
      <c r="N434" s="72"/>
      <c r="O434" s="72"/>
      <c r="P434" s="72"/>
      <c r="Q434" s="72"/>
      <c r="R434" s="72"/>
      <c r="S434" s="72"/>
      <c r="T434" s="72"/>
    </row>
    <row r="435" spans="1:20" ht="15">
      <c r="A435" s="68"/>
      <c r="B435" s="92"/>
      <c r="C435" s="3"/>
      <c r="D435" s="70"/>
      <c r="E435" s="71"/>
      <c r="F435" s="71"/>
      <c r="G435" s="71"/>
      <c r="H435" s="72"/>
      <c r="I435" s="72"/>
      <c r="J435" s="72"/>
      <c r="K435" s="72"/>
      <c r="L435" s="72"/>
      <c r="M435" s="72"/>
      <c r="N435" s="72"/>
      <c r="O435" s="72"/>
      <c r="P435" s="72"/>
      <c r="Q435" s="72"/>
      <c r="R435" s="72"/>
      <c r="S435" s="72"/>
      <c r="T435" s="72"/>
    </row>
    <row r="436" spans="1:20" ht="15">
      <c r="A436" s="68"/>
      <c r="B436" s="92"/>
      <c r="C436" s="3"/>
      <c r="D436" s="70"/>
      <c r="E436" s="71"/>
      <c r="F436" s="71"/>
      <c r="G436" s="71"/>
      <c r="H436" s="72"/>
      <c r="I436" s="72"/>
      <c r="J436" s="72"/>
      <c r="K436" s="72"/>
      <c r="L436" s="72"/>
      <c r="M436" s="72"/>
      <c r="N436" s="72"/>
      <c r="O436" s="72"/>
      <c r="P436" s="72"/>
      <c r="Q436" s="72"/>
      <c r="R436" s="72"/>
      <c r="S436" s="72"/>
      <c r="T436" s="72"/>
    </row>
    <row r="437" spans="1:20" ht="15">
      <c r="A437" s="68"/>
      <c r="B437" s="92"/>
      <c r="C437" s="3"/>
      <c r="D437" s="70"/>
      <c r="E437" s="71"/>
      <c r="F437" s="71"/>
      <c r="G437" s="71"/>
      <c r="H437" s="72"/>
      <c r="I437" s="72"/>
      <c r="J437" s="72"/>
      <c r="K437" s="72"/>
      <c r="L437" s="72"/>
      <c r="M437" s="72"/>
      <c r="N437" s="72"/>
      <c r="O437" s="72"/>
      <c r="P437" s="72"/>
      <c r="Q437" s="72"/>
      <c r="R437" s="72"/>
      <c r="S437" s="72"/>
      <c r="T437" s="72"/>
    </row>
    <row r="438" spans="1:20" ht="15">
      <c r="A438" s="68"/>
      <c r="B438" s="92"/>
      <c r="C438" s="3"/>
      <c r="D438" s="70"/>
      <c r="E438" s="71"/>
      <c r="F438" s="71"/>
      <c r="G438" s="71"/>
      <c r="H438" s="72"/>
      <c r="I438" s="72"/>
      <c r="J438" s="72"/>
      <c r="K438" s="72"/>
      <c r="L438" s="72"/>
      <c r="M438" s="72"/>
      <c r="N438" s="72"/>
      <c r="O438" s="72"/>
      <c r="P438" s="72"/>
      <c r="Q438" s="72"/>
      <c r="R438" s="72"/>
      <c r="S438" s="72"/>
      <c r="T438" s="72"/>
    </row>
    <row r="439" spans="1:20" ht="15">
      <c r="A439" s="68"/>
      <c r="B439" s="92"/>
      <c r="C439" s="3"/>
      <c r="D439" s="70"/>
      <c r="E439" s="71"/>
      <c r="F439" s="71"/>
      <c r="G439" s="71"/>
      <c r="H439" s="72"/>
      <c r="I439" s="72"/>
      <c r="J439" s="72"/>
      <c r="K439" s="72"/>
      <c r="L439" s="72"/>
      <c r="M439" s="72"/>
      <c r="N439" s="72"/>
      <c r="O439" s="72"/>
      <c r="P439" s="72"/>
      <c r="Q439" s="72"/>
      <c r="R439" s="72"/>
      <c r="S439" s="72"/>
      <c r="T439" s="72"/>
    </row>
    <row r="440" spans="1:20" ht="15">
      <c r="A440" s="68"/>
      <c r="B440" s="92"/>
      <c r="C440" s="3"/>
      <c r="D440" s="72"/>
      <c r="E440" s="71"/>
      <c r="F440" s="71"/>
      <c r="G440" s="71"/>
      <c r="H440" s="72"/>
      <c r="I440" s="72"/>
      <c r="J440" s="72"/>
      <c r="K440" s="72"/>
      <c r="L440" s="72"/>
      <c r="M440" s="72"/>
      <c r="N440" s="72"/>
      <c r="O440" s="72"/>
      <c r="P440" s="72"/>
      <c r="Q440" s="72"/>
      <c r="R440" s="72"/>
      <c r="S440" s="72"/>
      <c r="T440" s="72"/>
    </row>
    <row r="441" spans="1:20" ht="15">
      <c r="A441" s="68"/>
      <c r="B441" s="92"/>
      <c r="C441" s="3"/>
      <c r="D441" s="72"/>
      <c r="E441" s="71"/>
      <c r="F441" s="71"/>
      <c r="G441" s="71"/>
      <c r="H441" s="72"/>
      <c r="I441" s="72"/>
      <c r="J441" s="72"/>
      <c r="K441" s="72"/>
      <c r="L441" s="72"/>
      <c r="M441" s="72"/>
      <c r="N441" s="72"/>
      <c r="O441" s="72"/>
      <c r="P441" s="72"/>
      <c r="Q441" s="72"/>
      <c r="R441" s="72"/>
      <c r="S441" s="72"/>
      <c r="T441" s="72"/>
    </row>
    <row r="442" spans="1:20" ht="15">
      <c r="A442" s="68"/>
      <c r="B442" s="92"/>
      <c r="C442" s="3"/>
      <c r="D442" s="72"/>
      <c r="E442" s="71"/>
      <c r="F442" s="71"/>
      <c r="G442" s="71"/>
      <c r="H442" s="72"/>
      <c r="I442" s="72"/>
      <c r="J442" s="72"/>
      <c r="K442" s="72"/>
      <c r="L442" s="72"/>
      <c r="M442" s="72"/>
      <c r="N442" s="72"/>
      <c r="O442" s="72"/>
      <c r="P442" s="72"/>
      <c r="Q442" s="72"/>
      <c r="R442" s="72"/>
      <c r="S442" s="72"/>
      <c r="T442" s="72"/>
    </row>
    <row r="443" spans="1:20" ht="15">
      <c r="A443" s="68"/>
      <c r="B443" s="92"/>
      <c r="C443" s="3"/>
      <c r="D443" s="72"/>
      <c r="E443" s="71"/>
      <c r="F443" s="71"/>
      <c r="G443" s="71"/>
      <c r="H443" s="72"/>
      <c r="I443" s="72"/>
      <c r="J443" s="72"/>
      <c r="K443" s="72"/>
      <c r="L443" s="72"/>
      <c r="M443" s="72"/>
      <c r="N443" s="72"/>
      <c r="O443" s="72"/>
      <c r="P443" s="72"/>
      <c r="Q443" s="72"/>
      <c r="R443" s="72"/>
      <c r="S443" s="72"/>
      <c r="T443" s="72"/>
    </row>
    <row r="444" spans="1:20" ht="15">
      <c r="A444" s="68"/>
      <c r="B444" s="92"/>
      <c r="C444" s="3"/>
      <c r="D444" s="72"/>
      <c r="E444" s="71"/>
      <c r="F444" s="71"/>
      <c r="G444" s="71"/>
      <c r="H444" s="72"/>
      <c r="I444" s="72"/>
      <c r="J444" s="72"/>
      <c r="K444" s="72"/>
      <c r="L444" s="72"/>
      <c r="M444" s="72"/>
      <c r="N444" s="72"/>
      <c r="O444" s="72"/>
      <c r="P444" s="72"/>
      <c r="Q444" s="72"/>
      <c r="R444" s="72"/>
      <c r="S444" s="72"/>
      <c r="T444" s="72"/>
    </row>
    <row r="445" spans="1:20" ht="15">
      <c r="A445" s="68"/>
      <c r="B445" s="92"/>
      <c r="C445" s="3"/>
      <c r="D445" s="70"/>
      <c r="E445" s="71"/>
      <c r="F445" s="71"/>
      <c r="G445" s="71"/>
      <c r="H445" s="72"/>
      <c r="I445" s="72"/>
      <c r="J445" s="72"/>
      <c r="K445" s="72"/>
      <c r="L445" s="72"/>
      <c r="M445" s="72"/>
      <c r="N445" s="72"/>
      <c r="O445" s="72"/>
      <c r="P445" s="72"/>
      <c r="Q445" s="72"/>
      <c r="R445" s="72"/>
      <c r="S445" s="72"/>
      <c r="T445" s="72"/>
    </row>
    <row r="446" spans="1:20" ht="15">
      <c r="A446" s="68"/>
      <c r="B446" s="92"/>
      <c r="C446" s="3"/>
      <c r="D446" s="70"/>
      <c r="E446" s="71"/>
      <c r="F446" s="71"/>
      <c r="G446" s="71"/>
      <c r="H446" s="72"/>
      <c r="I446" s="72"/>
      <c r="J446" s="72"/>
      <c r="K446" s="72"/>
      <c r="L446" s="72"/>
      <c r="M446" s="72"/>
      <c r="N446" s="72"/>
      <c r="O446" s="72"/>
      <c r="P446" s="72"/>
      <c r="Q446" s="72"/>
      <c r="R446" s="72"/>
      <c r="S446" s="72"/>
      <c r="T446" s="72"/>
    </row>
    <row r="447" spans="1:20" ht="15">
      <c r="A447" s="68"/>
      <c r="B447" s="92"/>
      <c r="C447" s="3"/>
      <c r="D447" s="72"/>
      <c r="E447" s="71"/>
      <c r="F447" s="71"/>
      <c r="G447" s="71"/>
      <c r="H447" s="72"/>
      <c r="I447" s="72"/>
      <c r="J447" s="72"/>
      <c r="K447" s="72"/>
      <c r="L447" s="72"/>
      <c r="M447" s="72"/>
      <c r="N447" s="72"/>
      <c r="O447" s="72"/>
      <c r="P447" s="72"/>
      <c r="Q447" s="72"/>
      <c r="R447" s="72"/>
      <c r="S447" s="72"/>
      <c r="T447" s="72"/>
    </row>
    <row r="448" spans="1:20" ht="15">
      <c r="A448" s="68"/>
      <c r="B448" s="92"/>
      <c r="C448" s="3"/>
      <c r="D448" s="72"/>
      <c r="E448" s="71"/>
      <c r="F448" s="71"/>
      <c r="G448" s="71"/>
      <c r="H448" s="72"/>
      <c r="I448" s="72"/>
      <c r="J448" s="72"/>
      <c r="K448" s="72"/>
      <c r="L448" s="72"/>
      <c r="M448" s="72"/>
      <c r="N448" s="72"/>
      <c r="O448" s="72"/>
      <c r="P448" s="72"/>
      <c r="Q448" s="72"/>
      <c r="R448" s="72"/>
      <c r="S448" s="72"/>
      <c r="T448" s="72"/>
    </row>
    <row r="449" spans="1:20" ht="15">
      <c r="A449" s="68"/>
      <c r="B449" s="92"/>
      <c r="C449" s="3"/>
      <c r="D449" s="72"/>
      <c r="E449" s="71"/>
      <c r="F449" s="71"/>
      <c r="G449" s="71"/>
      <c r="H449" s="72"/>
      <c r="I449" s="72"/>
      <c r="J449" s="72"/>
      <c r="K449" s="72"/>
      <c r="L449" s="72"/>
      <c r="M449" s="72"/>
      <c r="N449" s="72"/>
      <c r="O449" s="72"/>
      <c r="P449" s="72"/>
      <c r="Q449" s="72"/>
      <c r="R449" s="72"/>
      <c r="S449" s="72"/>
      <c r="T449" s="72"/>
    </row>
    <row r="450" spans="1:20" ht="15">
      <c r="A450" s="68"/>
      <c r="B450" s="92"/>
      <c r="C450" s="3"/>
      <c r="D450" s="70"/>
      <c r="E450" s="71"/>
      <c r="F450" s="71"/>
      <c r="G450" s="71"/>
      <c r="H450" s="72"/>
      <c r="I450" s="72"/>
      <c r="J450" s="72"/>
      <c r="K450" s="72"/>
      <c r="L450" s="72"/>
      <c r="M450" s="72"/>
      <c r="N450" s="72"/>
      <c r="O450" s="72"/>
      <c r="P450" s="72"/>
      <c r="Q450" s="72"/>
      <c r="R450" s="72"/>
      <c r="S450" s="72"/>
      <c r="T450" s="72"/>
    </row>
    <row r="451" spans="1:20" ht="15">
      <c r="A451" s="68"/>
      <c r="B451" s="92"/>
      <c r="C451" s="3"/>
      <c r="D451" s="70"/>
      <c r="E451" s="71"/>
      <c r="F451" s="71"/>
      <c r="G451" s="71"/>
      <c r="H451" s="72"/>
      <c r="I451" s="72"/>
      <c r="J451" s="72"/>
      <c r="K451" s="72"/>
      <c r="L451" s="72"/>
      <c r="M451" s="72"/>
      <c r="N451" s="72"/>
      <c r="O451" s="72"/>
      <c r="P451" s="72"/>
      <c r="Q451" s="72"/>
      <c r="R451" s="72"/>
      <c r="S451" s="72"/>
      <c r="T451" s="72"/>
    </row>
    <row r="452" spans="1:20" ht="15">
      <c r="A452" s="68"/>
      <c r="B452" s="92"/>
      <c r="C452" s="3"/>
      <c r="D452" s="70"/>
      <c r="E452" s="71"/>
      <c r="F452" s="71"/>
      <c r="G452" s="71"/>
      <c r="H452" s="72"/>
      <c r="I452" s="72"/>
      <c r="J452" s="72"/>
      <c r="K452" s="72"/>
      <c r="L452" s="72"/>
      <c r="M452" s="72"/>
      <c r="N452" s="72"/>
      <c r="O452" s="72"/>
      <c r="P452" s="72"/>
      <c r="Q452" s="72"/>
      <c r="R452" s="72"/>
      <c r="S452" s="72"/>
      <c r="T452" s="72"/>
    </row>
    <row r="453" spans="1:20" ht="15">
      <c r="A453" s="68"/>
      <c r="B453" s="92"/>
      <c r="C453" s="3"/>
      <c r="D453" s="70"/>
      <c r="E453" s="71"/>
      <c r="F453" s="71"/>
      <c r="G453" s="71"/>
      <c r="H453" s="72"/>
      <c r="I453" s="72"/>
      <c r="J453" s="72"/>
      <c r="K453" s="72"/>
      <c r="L453" s="72"/>
      <c r="M453" s="72"/>
      <c r="N453" s="72"/>
      <c r="O453" s="72"/>
      <c r="P453" s="72"/>
      <c r="Q453" s="72"/>
      <c r="R453" s="72"/>
      <c r="S453" s="72"/>
      <c r="T453" s="72"/>
    </row>
    <row r="454" spans="1:20" ht="15">
      <c r="A454" s="68"/>
      <c r="B454" s="92"/>
      <c r="C454" s="3"/>
      <c r="D454" s="70"/>
      <c r="E454" s="71"/>
      <c r="F454" s="71"/>
      <c r="G454" s="71"/>
      <c r="H454" s="72"/>
      <c r="I454" s="72"/>
      <c r="J454" s="72"/>
      <c r="K454" s="72"/>
      <c r="L454" s="72"/>
      <c r="M454" s="72"/>
      <c r="N454" s="72"/>
      <c r="O454" s="72"/>
      <c r="P454" s="72"/>
      <c r="Q454" s="72"/>
      <c r="R454" s="72"/>
      <c r="S454" s="72"/>
      <c r="T454" s="72"/>
    </row>
    <row r="455" spans="1:20" ht="15">
      <c r="A455" s="68"/>
      <c r="B455" s="92"/>
      <c r="C455" s="3"/>
      <c r="D455" s="70"/>
      <c r="E455" s="71"/>
      <c r="F455" s="71"/>
      <c r="G455" s="71"/>
      <c r="H455" s="72"/>
      <c r="I455" s="72"/>
      <c r="J455" s="72"/>
      <c r="K455" s="72"/>
      <c r="L455" s="72"/>
      <c r="M455" s="72"/>
      <c r="N455" s="72"/>
      <c r="O455" s="72"/>
      <c r="P455" s="72"/>
      <c r="Q455" s="72"/>
      <c r="R455" s="72"/>
      <c r="S455" s="72"/>
      <c r="T455" s="72"/>
    </row>
    <row r="456" spans="1:20" ht="15">
      <c r="A456" s="68"/>
      <c r="B456" s="92"/>
      <c r="C456" s="3"/>
      <c r="D456" s="70"/>
      <c r="E456" s="71"/>
      <c r="F456" s="71"/>
      <c r="G456" s="71"/>
      <c r="H456" s="72"/>
      <c r="I456" s="72"/>
      <c r="J456" s="72"/>
      <c r="K456" s="72"/>
      <c r="L456" s="72"/>
      <c r="M456" s="72"/>
      <c r="N456" s="72"/>
      <c r="O456" s="72"/>
      <c r="P456" s="72"/>
      <c r="Q456" s="72"/>
      <c r="R456" s="72"/>
      <c r="S456" s="72"/>
      <c r="T456" s="72"/>
    </row>
    <row r="457" spans="1:20" ht="15">
      <c r="A457" s="68"/>
      <c r="B457" s="92"/>
      <c r="C457" s="3"/>
      <c r="D457" s="70"/>
      <c r="E457" s="71"/>
      <c r="F457" s="71"/>
      <c r="G457" s="71"/>
      <c r="H457" s="72"/>
      <c r="I457" s="72"/>
      <c r="J457" s="72"/>
      <c r="K457" s="72"/>
      <c r="L457" s="72"/>
      <c r="M457" s="72"/>
      <c r="N457" s="72"/>
      <c r="O457" s="72"/>
      <c r="P457" s="72"/>
      <c r="Q457" s="72"/>
      <c r="R457" s="72"/>
      <c r="S457" s="72"/>
      <c r="T457" s="72"/>
    </row>
    <row r="458" spans="1:20" ht="15">
      <c r="A458" s="68"/>
      <c r="B458" s="92"/>
      <c r="C458" s="3"/>
      <c r="D458" s="70"/>
      <c r="E458" s="71"/>
      <c r="F458" s="71"/>
      <c r="G458" s="71"/>
      <c r="H458" s="72"/>
      <c r="I458" s="72"/>
      <c r="J458" s="72"/>
      <c r="K458" s="72"/>
      <c r="L458" s="72"/>
      <c r="M458" s="72"/>
      <c r="N458" s="72"/>
      <c r="O458" s="72"/>
      <c r="P458" s="72"/>
      <c r="Q458" s="72"/>
      <c r="R458" s="72"/>
      <c r="S458" s="72"/>
      <c r="T458" s="72"/>
    </row>
    <row r="459" spans="1:20" ht="15">
      <c r="A459" s="68"/>
      <c r="B459" s="92"/>
      <c r="C459" s="3"/>
      <c r="D459" s="70"/>
      <c r="E459" s="71"/>
      <c r="F459" s="71"/>
      <c r="G459" s="71"/>
      <c r="H459" s="72"/>
      <c r="I459" s="72"/>
      <c r="J459" s="72"/>
      <c r="K459" s="72"/>
      <c r="L459" s="72"/>
      <c r="M459" s="72"/>
      <c r="N459" s="72"/>
      <c r="O459" s="72"/>
      <c r="P459" s="72"/>
      <c r="Q459" s="72"/>
      <c r="R459" s="72"/>
      <c r="S459" s="72"/>
      <c r="T459" s="72"/>
    </row>
    <row r="460" spans="1:20" ht="15">
      <c r="A460" s="68"/>
      <c r="B460" s="92"/>
      <c r="C460" s="3"/>
      <c r="D460" s="70"/>
      <c r="E460" s="71"/>
      <c r="F460" s="71"/>
      <c r="G460" s="71"/>
      <c r="H460" s="72"/>
      <c r="I460" s="72"/>
      <c r="J460" s="72"/>
      <c r="K460" s="72"/>
      <c r="L460" s="72"/>
      <c r="M460" s="72"/>
      <c r="N460" s="72"/>
      <c r="O460" s="72"/>
      <c r="P460" s="72"/>
      <c r="Q460" s="72"/>
      <c r="R460" s="72"/>
      <c r="S460" s="72"/>
      <c r="T460" s="72"/>
    </row>
    <row r="461" spans="1:20" ht="15">
      <c r="A461" s="68"/>
      <c r="B461" s="92"/>
      <c r="C461" s="3"/>
      <c r="D461" s="70"/>
      <c r="E461" s="71"/>
      <c r="F461" s="71"/>
      <c r="G461" s="71"/>
      <c r="H461" s="72"/>
      <c r="I461" s="72"/>
      <c r="J461" s="72"/>
      <c r="K461" s="72"/>
      <c r="L461" s="72"/>
      <c r="M461" s="72"/>
      <c r="N461" s="72"/>
      <c r="O461" s="72"/>
      <c r="P461" s="72"/>
      <c r="Q461" s="72"/>
      <c r="R461" s="72"/>
      <c r="S461" s="72"/>
      <c r="T461" s="72"/>
    </row>
    <row r="462" spans="1:20" ht="15">
      <c r="A462" s="68"/>
      <c r="B462" s="92"/>
      <c r="C462" s="3"/>
      <c r="D462" s="70"/>
      <c r="E462" s="71"/>
      <c r="F462" s="71"/>
      <c r="G462" s="71"/>
      <c r="H462" s="72"/>
      <c r="I462" s="72"/>
      <c r="J462" s="72"/>
      <c r="K462" s="72"/>
      <c r="L462" s="72"/>
      <c r="M462" s="72"/>
      <c r="N462" s="72"/>
      <c r="O462" s="72"/>
      <c r="P462" s="72"/>
      <c r="Q462" s="72"/>
      <c r="R462" s="72"/>
      <c r="S462" s="72"/>
      <c r="T462" s="72"/>
    </row>
    <row r="463" spans="1:20" ht="15">
      <c r="A463" s="68"/>
      <c r="B463" s="92"/>
      <c r="C463" s="3"/>
      <c r="D463" s="70"/>
      <c r="E463" s="71"/>
      <c r="F463" s="71"/>
      <c r="G463" s="71"/>
      <c r="H463" s="72"/>
      <c r="I463" s="72"/>
      <c r="J463" s="72"/>
      <c r="K463" s="72"/>
      <c r="L463" s="72"/>
      <c r="M463" s="72"/>
      <c r="N463" s="72"/>
      <c r="O463" s="72"/>
      <c r="P463" s="72"/>
      <c r="Q463" s="72"/>
      <c r="R463" s="72"/>
      <c r="S463" s="72"/>
      <c r="T463" s="72"/>
    </row>
    <row r="464" spans="1:20" ht="15">
      <c r="A464" s="68"/>
      <c r="B464" s="92"/>
      <c r="C464" s="3"/>
      <c r="D464" s="70"/>
      <c r="E464" s="71"/>
      <c r="F464" s="71"/>
      <c r="G464" s="71"/>
      <c r="H464" s="72"/>
      <c r="I464" s="72"/>
      <c r="J464" s="72"/>
      <c r="K464" s="72"/>
      <c r="L464" s="72"/>
      <c r="M464" s="72"/>
      <c r="N464" s="72"/>
      <c r="O464" s="72"/>
      <c r="P464" s="72"/>
      <c r="Q464" s="72"/>
      <c r="R464" s="72"/>
      <c r="S464" s="72"/>
      <c r="T464" s="72"/>
    </row>
    <row r="465" spans="1:20" ht="15">
      <c r="A465" s="68"/>
      <c r="B465" s="92"/>
      <c r="C465" s="3"/>
      <c r="D465" s="70"/>
      <c r="E465" s="71"/>
      <c r="F465" s="71"/>
      <c r="G465" s="71"/>
      <c r="H465" s="72"/>
      <c r="I465" s="72"/>
      <c r="J465" s="72"/>
      <c r="K465" s="72"/>
      <c r="L465" s="72"/>
      <c r="M465" s="72"/>
      <c r="N465" s="72"/>
      <c r="O465" s="72"/>
      <c r="P465" s="72"/>
      <c r="Q465" s="72"/>
      <c r="R465" s="72"/>
      <c r="S465" s="72"/>
      <c r="T465" s="72"/>
    </row>
    <row r="466" spans="1:20" ht="15">
      <c r="A466" s="68"/>
      <c r="B466" s="92"/>
      <c r="C466" s="3"/>
      <c r="D466" s="70"/>
      <c r="E466" s="71"/>
      <c r="F466" s="71"/>
      <c r="G466" s="71"/>
      <c r="H466" s="72"/>
      <c r="I466" s="72"/>
      <c r="J466" s="72"/>
      <c r="K466" s="72"/>
      <c r="L466" s="72"/>
      <c r="M466" s="72"/>
      <c r="N466" s="72"/>
      <c r="O466" s="72"/>
      <c r="P466" s="72"/>
      <c r="Q466" s="72"/>
      <c r="R466" s="72"/>
      <c r="S466" s="72"/>
      <c r="T466" s="72"/>
    </row>
    <row r="467" spans="1:20" ht="15">
      <c r="A467" s="68"/>
      <c r="B467" s="92"/>
      <c r="C467" s="3"/>
      <c r="D467" s="70"/>
      <c r="E467" s="71"/>
      <c r="F467" s="71"/>
      <c r="G467" s="71"/>
      <c r="H467" s="72"/>
      <c r="I467" s="72"/>
      <c r="J467" s="72"/>
      <c r="K467" s="72"/>
      <c r="L467" s="72"/>
      <c r="M467" s="72"/>
      <c r="N467" s="72"/>
      <c r="O467" s="72"/>
      <c r="P467" s="72"/>
      <c r="Q467" s="72"/>
      <c r="R467" s="72"/>
      <c r="S467" s="72"/>
      <c r="T467" s="72"/>
    </row>
    <row r="468" spans="1:20" ht="15">
      <c r="A468" s="68"/>
      <c r="B468" s="92"/>
      <c r="C468" s="3"/>
      <c r="D468" s="70"/>
      <c r="E468" s="71"/>
      <c r="F468" s="71"/>
      <c r="G468" s="71"/>
      <c r="H468" s="72"/>
      <c r="I468" s="72"/>
      <c r="J468" s="72"/>
      <c r="K468" s="72"/>
      <c r="L468" s="72"/>
      <c r="M468" s="72"/>
      <c r="N468" s="72"/>
      <c r="O468" s="72"/>
      <c r="P468" s="72"/>
      <c r="Q468" s="72"/>
      <c r="R468" s="72"/>
      <c r="S468" s="72"/>
      <c r="T468" s="72"/>
    </row>
    <row r="469" spans="1:20" ht="15">
      <c r="A469" s="68"/>
      <c r="B469" s="92"/>
      <c r="C469" s="3"/>
      <c r="D469" s="70"/>
      <c r="E469" s="71"/>
      <c r="F469" s="71"/>
      <c r="G469" s="71"/>
      <c r="H469" s="72"/>
      <c r="I469" s="72"/>
      <c r="J469" s="72"/>
      <c r="K469" s="72"/>
      <c r="L469" s="72"/>
      <c r="M469" s="72"/>
      <c r="N469" s="72"/>
      <c r="O469" s="72"/>
      <c r="P469" s="72"/>
      <c r="Q469" s="72"/>
      <c r="R469" s="72"/>
      <c r="S469" s="72"/>
      <c r="T469" s="72"/>
    </row>
    <row r="470" spans="1:20" ht="15">
      <c r="A470" s="68"/>
      <c r="B470" s="92"/>
      <c r="C470" s="3"/>
      <c r="D470" s="70"/>
      <c r="E470" s="71"/>
      <c r="F470" s="71"/>
      <c r="G470" s="71"/>
      <c r="H470" s="72"/>
      <c r="I470" s="72"/>
      <c r="J470" s="72"/>
      <c r="K470" s="72"/>
      <c r="L470" s="72"/>
      <c r="M470" s="72"/>
      <c r="N470" s="72"/>
      <c r="O470" s="72"/>
      <c r="P470" s="72"/>
      <c r="Q470" s="72"/>
      <c r="R470" s="72"/>
      <c r="S470" s="72"/>
      <c r="T470" s="72"/>
    </row>
    <row r="471" spans="1:20" ht="15">
      <c r="A471" s="68"/>
      <c r="B471" s="92"/>
      <c r="C471" s="3"/>
      <c r="D471" s="70"/>
      <c r="E471" s="71"/>
      <c r="F471" s="71"/>
      <c r="G471" s="71"/>
      <c r="H471" s="72"/>
      <c r="I471" s="72"/>
      <c r="J471" s="72"/>
      <c r="K471" s="72"/>
      <c r="L471" s="72"/>
      <c r="M471" s="72"/>
      <c r="N471" s="72"/>
      <c r="O471" s="72"/>
      <c r="P471" s="72"/>
      <c r="Q471" s="72"/>
      <c r="R471" s="72"/>
      <c r="S471" s="72"/>
      <c r="T471" s="72"/>
    </row>
    <row r="472" spans="1:20" ht="15">
      <c r="A472" s="68"/>
      <c r="B472" s="92"/>
      <c r="C472" s="3"/>
      <c r="D472" s="70"/>
      <c r="E472" s="71"/>
      <c r="F472" s="71"/>
      <c r="G472" s="71"/>
      <c r="H472" s="72"/>
      <c r="I472" s="72"/>
      <c r="J472" s="72"/>
      <c r="K472" s="72"/>
      <c r="L472" s="72"/>
      <c r="M472" s="72"/>
      <c r="N472" s="72"/>
      <c r="O472" s="72"/>
      <c r="P472" s="72"/>
      <c r="Q472" s="72"/>
      <c r="R472" s="72"/>
      <c r="S472" s="72"/>
      <c r="T472" s="72"/>
    </row>
    <row r="473" spans="1:20" ht="15">
      <c r="A473" s="68"/>
      <c r="B473" s="92"/>
      <c r="C473" s="3"/>
      <c r="D473" s="70"/>
      <c r="E473" s="71"/>
      <c r="F473" s="71"/>
      <c r="G473" s="71"/>
      <c r="H473" s="72"/>
      <c r="I473" s="72"/>
      <c r="J473" s="72"/>
      <c r="K473" s="72"/>
      <c r="L473" s="72"/>
      <c r="M473" s="72"/>
      <c r="N473" s="72"/>
      <c r="O473" s="72"/>
      <c r="P473" s="72"/>
      <c r="Q473" s="72"/>
      <c r="R473" s="72"/>
      <c r="S473" s="72"/>
      <c r="T473" s="72"/>
    </row>
    <row r="474" spans="1:20" ht="15">
      <c r="A474" s="68"/>
      <c r="B474" s="92"/>
      <c r="C474" s="3"/>
      <c r="D474" s="70"/>
      <c r="E474" s="71"/>
      <c r="F474" s="71"/>
      <c r="G474" s="71"/>
      <c r="H474" s="72"/>
      <c r="I474" s="72"/>
      <c r="J474" s="72"/>
      <c r="K474" s="72"/>
      <c r="L474" s="72"/>
      <c r="M474" s="72"/>
      <c r="N474" s="72"/>
      <c r="O474" s="72"/>
      <c r="P474" s="72"/>
      <c r="Q474" s="72"/>
      <c r="R474" s="72"/>
      <c r="S474" s="72"/>
      <c r="T474" s="72"/>
    </row>
    <row r="475" spans="1:20" ht="15">
      <c r="A475" s="68"/>
      <c r="B475" s="92"/>
      <c r="C475" s="3"/>
      <c r="D475" s="70"/>
      <c r="E475" s="71"/>
      <c r="F475" s="71"/>
      <c r="G475" s="71"/>
      <c r="H475" s="72"/>
      <c r="I475" s="72"/>
      <c r="J475" s="72"/>
      <c r="K475" s="72"/>
      <c r="L475" s="72"/>
      <c r="M475" s="72"/>
      <c r="N475" s="72"/>
      <c r="O475" s="72"/>
      <c r="P475" s="72"/>
      <c r="Q475" s="72"/>
      <c r="R475" s="72"/>
      <c r="S475" s="72"/>
      <c r="T475" s="72"/>
    </row>
    <row r="476" spans="1:20" ht="15">
      <c r="A476" s="68"/>
      <c r="B476" s="92"/>
      <c r="C476" s="3"/>
      <c r="D476" s="70"/>
      <c r="E476" s="71"/>
      <c r="F476" s="71"/>
      <c r="G476" s="71"/>
      <c r="H476" s="72"/>
      <c r="I476" s="72"/>
      <c r="J476" s="72"/>
      <c r="K476" s="72"/>
      <c r="L476" s="72"/>
      <c r="M476" s="72"/>
      <c r="N476" s="72"/>
      <c r="O476" s="72"/>
      <c r="P476" s="72"/>
      <c r="Q476" s="72"/>
      <c r="R476" s="72"/>
      <c r="S476" s="72"/>
      <c r="T476" s="72"/>
    </row>
    <row r="477" spans="1:20" ht="15">
      <c r="A477" s="68"/>
      <c r="B477" s="92"/>
      <c r="C477" s="3"/>
      <c r="D477" s="70"/>
      <c r="E477" s="71"/>
      <c r="F477" s="71"/>
      <c r="G477" s="71"/>
      <c r="H477" s="72"/>
      <c r="I477" s="72"/>
      <c r="J477" s="72"/>
      <c r="K477" s="72"/>
      <c r="L477" s="72"/>
      <c r="M477" s="72"/>
      <c r="N477" s="72"/>
      <c r="O477" s="72"/>
      <c r="P477" s="72"/>
      <c r="Q477" s="72"/>
      <c r="R477" s="72"/>
      <c r="S477" s="72"/>
      <c r="T477" s="72"/>
    </row>
    <row r="478" spans="1:20" ht="15">
      <c r="A478" s="68"/>
      <c r="B478" s="92"/>
      <c r="C478" s="3"/>
      <c r="D478" s="70"/>
      <c r="E478" s="71"/>
      <c r="F478" s="71"/>
      <c r="G478" s="71"/>
      <c r="H478" s="72"/>
      <c r="I478" s="72"/>
      <c r="J478" s="72"/>
      <c r="K478" s="72"/>
      <c r="L478" s="72"/>
      <c r="M478" s="72"/>
      <c r="N478" s="72"/>
      <c r="O478" s="72"/>
      <c r="P478" s="72"/>
      <c r="Q478" s="72"/>
      <c r="R478" s="72"/>
      <c r="S478" s="72"/>
      <c r="T478" s="72"/>
    </row>
    <row r="479" spans="1:20" ht="15">
      <c r="A479" s="68"/>
      <c r="B479" s="92"/>
      <c r="C479" s="3"/>
      <c r="D479" s="70"/>
      <c r="E479" s="71"/>
      <c r="F479" s="71"/>
      <c r="G479" s="71"/>
      <c r="H479" s="72"/>
      <c r="I479" s="72"/>
      <c r="J479" s="72"/>
      <c r="K479" s="72"/>
      <c r="L479" s="72"/>
      <c r="M479" s="72"/>
      <c r="N479" s="72"/>
      <c r="O479" s="72"/>
      <c r="P479" s="72"/>
      <c r="Q479" s="72"/>
      <c r="R479" s="72"/>
      <c r="S479" s="72"/>
      <c r="T479" s="72"/>
    </row>
    <row r="480" spans="1:20" ht="15">
      <c r="A480" s="68"/>
      <c r="B480" s="92"/>
      <c r="C480" s="3"/>
      <c r="D480" s="70"/>
      <c r="E480" s="71"/>
      <c r="F480" s="71"/>
      <c r="G480" s="71"/>
      <c r="H480" s="72"/>
      <c r="I480" s="72"/>
      <c r="J480" s="72"/>
      <c r="K480" s="72"/>
      <c r="L480" s="72"/>
      <c r="M480" s="72"/>
      <c r="N480" s="72"/>
      <c r="O480" s="72"/>
      <c r="P480" s="72"/>
      <c r="Q480" s="72"/>
      <c r="R480" s="72"/>
      <c r="S480" s="72"/>
      <c r="T480" s="72"/>
    </row>
    <row r="481" spans="1:20" ht="15">
      <c r="A481" s="68"/>
      <c r="B481" s="92"/>
      <c r="C481" s="3"/>
      <c r="D481" s="70"/>
      <c r="E481" s="71"/>
      <c r="F481" s="71"/>
      <c r="G481" s="71"/>
      <c r="H481" s="72"/>
      <c r="I481" s="72"/>
      <c r="J481" s="72"/>
      <c r="K481" s="72"/>
      <c r="L481" s="72"/>
      <c r="M481" s="72"/>
      <c r="N481" s="72"/>
      <c r="O481" s="72"/>
      <c r="P481" s="72"/>
      <c r="Q481" s="72"/>
      <c r="R481" s="72"/>
      <c r="S481" s="72"/>
      <c r="T481" s="72"/>
    </row>
    <row r="482" spans="1:20" ht="15">
      <c r="A482" s="68"/>
      <c r="B482" s="92"/>
      <c r="C482" s="3"/>
      <c r="D482" s="70"/>
      <c r="E482" s="71"/>
      <c r="F482" s="71"/>
      <c r="G482" s="71"/>
      <c r="H482" s="72"/>
      <c r="I482" s="72"/>
      <c r="J482" s="72"/>
      <c r="K482" s="72"/>
      <c r="L482" s="72"/>
      <c r="M482" s="72"/>
      <c r="N482" s="72"/>
      <c r="O482" s="72"/>
      <c r="P482" s="72"/>
      <c r="Q482" s="72"/>
      <c r="R482" s="72"/>
      <c r="S482" s="72"/>
      <c r="T482" s="72"/>
    </row>
    <row r="483" spans="1:20" ht="15">
      <c r="A483" s="68"/>
      <c r="B483" s="92"/>
      <c r="C483" s="3"/>
      <c r="D483" s="70"/>
      <c r="E483" s="71"/>
      <c r="F483" s="71"/>
      <c r="G483" s="71"/>
      <c r="H483" s="72"/>
      <c r="I483" s="72"/>
      <c r="J483" s="72"/>
      <c r="K483" s="72"/>
      <c r="L483" s="72"/>
      <c r="M483" s="72"/>
      <c r="N483" s="72"/>
      <c r="O483" s="72"/>
      <c r="P483" s="72"/>
      <c r="Q483" s="72"/>
      <c r="R483" s="72"/>
      <c r="S483" s="72"/>
      <c r="T483" s="72"/>
    </row>
    <row r="484" spans="1:20" ht="15">
      <c r="A484" s="68"/>
      <c r="B484" s="92"/>
      <c r="C484" s="3"/>
      <c r="D484" s="70"/>
      <c r="E484" s="71"/>
      <c r="F484" s="71"/>
      <c r="G484" s="71"/>
      <c r="H484" s="72"/>
      <c r="I484" s="72"/>
      <c r="J484" s="72"/>
      <c r="K484" s="72"/>
      <c r="L484" s="72"/>
      <c r="M484" s="72"/>
      <c r="N484" s="72"/>
      <c r="O484" s="72"/>
      <c r="P484" s="72"/>
      <c r="Q484" s="72"/>
      <c r="R484" s="72"/>
      <c r="S484" s="72"/>
      <c r="T484" s="72"/>
    </row>
    <row r="485" spans="1:20" ht="15">
      <c r="A485" s="68"/>
      <c r="B485" s="92"/>
      <c r="C485" s="3"/>
      <c r="D485" s="70"/>
      <c r="E485" s="71"/>
      <c r="F485" s="71"/>
      <c r="G485" s="71"/>
      <c r="H485" s="72"/>
      <c r="I485" s="72"/>
      <c r="J485" s="72"/>
      <c r="K485" s="72"/>
      <c r="L485" s="72"/>
      <c r="M485" s="72"/>
      <c r="N485" s="72"/>
      <c r="O485" s="72"/>
      <c r="P485" s="72"/>
      <c r="Q485" s="72"/>
      <c r="R485" s="72"/>
      <c r="S485" s="72"/>
      <c r="T485" s="72"/>
    </row>
    <row r="486" spans="1:20" ht="15">
      <c r="A486" s="68"/>
      <c r="B486" s="92"/>
      <c r="C486" s="3"/>
      <c r="D486" s="70"/>
      <c r="E486" s="71"/>
      <c r="F486" s="71"/>
      <c r="G486" s="71"/>
      <c r="H486" s="72"/>
      <c r="I486" s="72"/>
      <c r="J486" s="72"/>
      <c r="K486" s="72"/>
      <c r="L486" s="72"/>
      <c r="M486" s="72"/>
      <c r="N486" s="72"/>
      <c r="O486" s="72"/>
      <c r="P486" s="72"/>
      <c r="Q486" s="72"/>
      <c r="R486" s="72"/>
      <c r="S486" s="72"/>
      <c r="T486" s="72"/>
    </row>
    <row r="487" spans="1:20" ht="15">
      <c r="A487" s="68"/>
      <c r="B487" s="92"/>
      <c r="C487" s="3"/>
      <c r="D487" s="70"/>
      <c r="E487" s="71"/>
      <c r="F487" s="71"/>
      <c r="G487" s="71"/>
      <c r="H487" s="72"/>
      <c r="I487" s="72"/>
      <c r="J487" s="72"/>
      <c r="K487" s="72"/>
      <c r="L487" s="72"/>
      <c r="M487" s="72"/>
      <c r="N487" s="72"/>
      <c r="O487" s="72"/>
      <c r="P487" s="72"/>
      <c r="Q487" s="72"/>
      <c r="R487" s="72"/>
      <c r="S487" s="72"/>
      <c r="T487" s="72"/>
    </row>
    <row r="488" spans="1:20" ht="15">
      <c r="A488" s="68"/>
      <c r="B488" s="92"/>
      <c r="C488" s="3"/>
      <c r="D488" s="70"/>
      <c r="E488" s="71"/>
      <c r="F488" s="71"/>
      <c r="G488" s="71"/>
      <c r="H488" s="72"/>
      <c r="I488" s="72"/>
      <c r="J488" s="72"/>
      <c r="K488" s="72"/>
      <c r="L488" s="72"/>
      <c r="M488" s="72"/>
      <c r="N488" s="72"/>
      <c r="O488" s="72"/>
      <c r="P488" s="72"/>
      <c r="Q488" s="72"/>
      <c r="R488" s="72"/>
      <c r="S488" s="72"/>
      <c r="T488" s="72"/>
    </row>
    <row r="489" spans="1:20" ht="15">
      <c r="A489" s="68"/>
      <c r="B489" s="92"/>
      <c r="C489" s="3"/>
      <c r="D489" s="70"/>
      <c r="E489" s="71"/>
      <c r="F489" s="71"/>
      <c r="G489" s="71"/>
      <c r="H489" s="72"/>
      <c r="I489" s="72"/>
      <c r="J489" s="72"/>
      <c r="K489" s="72"/>
      <c r="L489" s="72"/>
      <c r="M489" s="72"/>
      <c r="N489" s="72"/>
      <c r="O489" s="72"/>
      <c r="P489" s="72"/>
      <c r="Q489" s="72"/>
      <c r="R489" s="72"/>
      <c r="S489" s="72"/>
      <c r="T489" s="72"/>
    </row>
    <row r="490" spans="1:20" ht="15">
      <c r="A490" s="68"/>
      <c r="B490" s="92"/>
      <c r="C490" s="3"/>
      <c r="D490" s="70"/>
      <c r="E490" s="71"/>
      <c r="F490" s="71"/>
      <c r="G490" s="71"/>
      <c r="H490" s="72"/>
      <c r="I490" s="72"/>
      <c r="J490" s="72"/>
      <c r="K490" s="72"/>
      <c r="L490" s="72"/>
      <c r="M490" s="72"/>
      <c r="N490" s="72"/>
      <c r="O490" s="72"/>
      <c r="P490" s="72"/>
      <c r="Q490" s="72"/>
      <c r="R490" s="72"/>
      <c r="S490" s="72"/>
      <c r="T490" s="72"/>
    </row>
    <row r="491" spans="1:20" ht="15">
      <c r="A491" s="68"/>
      <c r="B491" s="92"/>
      <c r="C491" s="3"/>
      <c r="D491" s="70"/>
      <c r="E491" s="71"/>
      <c r="F491" s="71"/>
      <c r="G491" s="71"/>
      <c r="H491" s="72"/>
      <c r="I491" s="72"/>
      <c r="J491" s="72"/>
      <c r="K491" s="72"/>
      <c r="L491" s="72"/>
      <c r="M491" s="72"/>
      <c r="N491" s="72"/>
      <c r="O491" s="72"/>
      <c r="P491" s="72"/>
      <c r="Q491" s="72"/>
      <c r="R491" s="72"/>
      <c r="S491" s="72"/>
      <c r="T491" s="72"/>
    </row>
    <row r="492" spans="1:20" ht="15">
      <c r="A492" s="68"/>
      <c r="B492" s="92"/>
      <c r="C492" s="3"/>
      <c r="D492" s="70"/>
      <c r="E492" s="71"/>
      <c r="F492" s="71"/>
      <c r="G492" s="71"/>
      <c r="H492" s="72"/>
      <c r="I492" s="72"/>
      <c r="J492" s="72"/>
      <c r="K492" s="72"/>
      <c r="L492" s="72"/>
      <c r="M492" s="72"/>
      <c r="N492" s="72"/>
      <c r="O492" s="72"/>
      <c r="P492" s="72"/>
      <c r="Q492" s="72"/>
      <c r="R492" s="72"/>
      <c r="S492" s="72"/>
      <c r="T492" s="72"/>
    </row>
    <row r="493" spans="1:20" ht="15">
      <c r="A493" s="68"/>
      <c r="B493" s="92"/>
      <c r="C493" s="3"/>
      <c r="D493" s="70"/>
      <c r="E493" s="71"/>
      <c r="F493" s="71"/>
      <c r="G493" s="71"/>
      <c r="H493" s="72"/>
      <c r="I493" s="72"/>
      <c r="J493" s="72"/>
      <c r="K493" s="72"/>
      <c r="L493" s="72"/>
      <c r="M493" s="72"/>
      <c r="N493" s="72"/>
      <c r="O493" s="72"/>
      <c r="P493" s="72"/>
      <c r="Q493" s="72"/>
      <c r="R493" s="72"/>
      <c r="S493" s="72"/>
      <c r="T493" s="72"/>
    </row>
    <row r="494" spans="1:20" ht="15">
      <c r="A494" s="68"/>
      <c r="B494" s="92"/>
      <c r="C494" s="3"/>
      <c r="D494" s="70"/>
      <c r="E494" s="71"/>
      <c r="F494" s="71"/>
      <c r="G494" s="71"/>
      <c r="H494" s="72"/>
      <c r="I494" s="72"/>
      <c r="J494" s="72"/>
      <c r="K494" s="72"/>
      <c r="L494" s="72"/>
      <c r="M494" s="72"/>
      <c r="N494" s="72"/>
      <c r="O494" s="72"/>
      <c r="P494" s="72"/>
      <c r="Q494" s="72"/>
      <c r="R494" s="72"/>
      <c r="S494" s="72"/>
      <c r="T494" s="72"/>
    </row>
    <row r="495" spans="1:20" ht="15">
      <c r="A495" s="68"/>
      <c r="B495" s="92"/>
      <c r="C495" s="3"/>
      <c r="D495" s="70"/>
      <c r="E495" s="71"/>
      <c r="F495" s="71"/>
      <c r="G495" s="71"/>
      <c r="H495" s="72"/>
      <c r="I495" s="72"/>
      <c r="J495" s="72"/>
      <c r="K495" s="72"/>
      <c r="L495" s="72"/>
      <c r="M495" s="72"/>
      <c r="N495" s="72"/>
      <c r="O495" s="72"/>
      <c r="P495" s="72"/>
      <c r="Q495" s="72"/>
      <c r="R495" s="72"/>
      <c r="S495" s="72"/>
      <c r="T495" s="72"/>
    </row>
    <row r="496" spans="1:20" ht="15">
      <c r="A496" s="68"/>
      <c r="B496" s="92"/>
      <c r="C496" s="3"/>
      <c r="D496" s="70"/>
      <c r="E496" s="71"/>
      <c r="F496" s="71"/>
      <c r="G496" s="71"/>
      <c r="H496" s="72"/>
      <c r="I496" s="72"/>
      <c r="J496" s="72"/>
      <c r="K496" s="72"/>
      <c r="L496" s="72"/>
      <c r="M496" s="72"/>
      <c r="N496" s="72"/>
      <c r="O496" s="72"/>
      <c r="P496" s="72"/>
      <c r="Q496" s="72"/>
      <c r="R496" s="72"/>
      <c r="S496" s="72"/>
      <c r="T496" s="72"/>
    </row>
    <row r="497" spans="1:20" ht="15">
      <c r="A497" s="68"/>
      <c r="B497" s="92"/>
      <c r="C497" s="91"/>
      <c r="D497" s="70"/>
      <c r="E497" s="71"/>
      <c r="F497" s="71"/>
      <c r="G497" s="71"/>
      <c r="H497" s="72"/>
      <c r="I497" s="72"/>
      <c r="J497" s="72"/>
      <c r="K497" s="72"/>
      <c r="L497" s="72"/>
      <c r="M497" s="72"/>
      <c r="N497" s="72"/>
      <c r="O497" s="72"/>
      <c r="P497" s="72"/>
      <c r="Q497" s="72"/>
      <c r="R497" s="72"/>
      <c r="S497" s="72"/>
      <c r="T497" s="72"/>
    </row>
    <row r="498" spans="1:20" ht="15">
      <c r="A498" s="68"/>
      <c r="B498" s="92"/>
      <c r="C498" s="3"/>
      <c r="D498" s="70"/>
      <c r="E498" s="71"/>
      <c r="F498" s="71"/>
      <c r="G498" s="71"/>
      <c r="H498" s="72"/>
      <c r="I498" s="72"/>
      <c r="J498" s="72"/>
      <c r="K498" s="72"/>
      <c r="L498" s="72"/>
      <c r="M498" s="72"/>
      <c r="N498" s="72"/>
      <c r="O498" s="72"/>
      <c r="P498" s="72"/>
      <c r="Q498" s="72"/>
      <c r="R498" s="72"/>
      <c r="S498" s="72"/>
      <c r="T498" s="72"/>
    </row>
    <row r="499" spans="1:20" ht="15">
      <c r="A499" s="68"/>
      <c r="B499" s="92"/>
      <c r="C499" s="3"/>
      <c r="D499" s="70"/>
      <c r="E499" s="71"/>
      <c r="F499" s="71"/>
      <c r="G499" s="71"/>
      <c r="H499" s="72"/>
      <c r="I499" s="72"/>
      <c r="J499" s="72"/>
      <c r="K499" s="72"/>
      <c r="L499" s="72"/>
      <c r="M499" s="72"/>
      <c r="N499" s="72"/>
      <c r="O499" s="72"/>
      <c r="P499" s="72"/>
      <c r="Q499" s="72"/>
      <c r="R499" s="72"/>
      <c r="S499" s="72"/>
      <c r="T499" s="72"/>
    </row>
    <row r="500" spans="1:20" ht="15">
      <c r="A500" s="68"/>
      <c r="B500" s="92"/>
      <c r="C500" s="3"/>
      <c r="D500" s="70"/>
      <c r="E500" s="71"/>
      <c r="F500" s="71"/>
      <c r="G500" s="71"/>
      <c r="H500" s="72"/>
      <c r="I500" s="72"/>
      <c r="J500" s="72"/>
      <c r="K500" s="72"/>
      <c r="L500" s="72"/>
      <c r="M500" s="72"/>
      <c r="N500" s="72"/>
      <c r="O500" s="72"/>
      <c r="P500" s="72"/>
      <c r="Q500" s="72"/>
      <c r="R500" s="72"/>
      <c r="S500" s="72"/>
      <c r="T500" s="72"/>
    </row>
    <row r="501" spans="1:20" ht="15">
      <c r="A501" s="68"/>
      <c r="B501" s="92"/>
      <c r="C501" s="3"/>
      <c r="D501" s="70"/>
      <c r="E501" s="71"/>
      <c r="F501" s="71"/>
      <c r="G501" s="71"/>
      <c r="H501" s="72"/>
      <c r="I501" s="72"/>
      <c r="J501" s="72"/>
      <c r="K501" s="72"/>
      <c r="L501" s="72"/>
      <c r="M501" s="72"/>
      <c r="N501" s="72"/>
      <c r="O501" s="72"/>
      <c r="P501" s="72"/>
      <c r="Q501" s="72"/>
      <c r="R501" s="72"/>
      <c r="S501" s="72"/>
      <c r="T501" s="72"/>
    </row>
    <row r="502" spans="1:20" ht="15">
      <c r="A502" s="68"/>
      <c r="B502" s="92"/>
      <c r="C502" s="3"/>
      <c r="D502" s="70"/>
      <c r="E502" s="71"/>
      <c r="F502" s="71"/>
      <c r="G502" s="71"/>
      <c r="H502" s="72"/>
      <c r="I502" s="72"/>
      <c r="J502" s="72"/>
      <c r="K502" s="72"/>
      <c r="L502" s="72"/>
      <c r="M502" s="72"/>
      <c r="N502" s="72"/>
      <c r="O502" s="72"/>
      <c r="P502" s="72"/>
      <c r="Q502" s="72"/>
      <c r="R502" s="72"/>
      <c r="S502" s="72"/>
      <c r="T502" s="72"/>
    </row>
    <row r="503" spans="1:20" ht="15">
      <c r="A503" s="68"/>
      <c r="B503" s="92"/>
      <c r="C503" s="3"/>
      <c r="D503" s="70"/>
      <c r="E503" s="71"/>
      <c r="F503" s="71"/>
      <c r="G503" s="71"/>
      <c r="H503" s="72"/>
      <c r="I503" s="72"/>
      <c r="J503" s="72"/>
      <c r="K503" s="72"/>
      <c r="L503" s="72"/>
      <c r="M503" s="72"/>
      <c r="N503" s="72"/>
      <c r="O503" s="72"/>
      <c r="P503" s="72"/>
      <c r="Q503" s="72"/>
      <c r="R503" s="72"/>
      <c r="S503" s="72"/>
      <c r="T503" s="72"/>
    </row>
    <row r="504" spans="1:20" ht="15">
      <c r="A504" s="68"/>
      <c r="B504" s="92"/>
      <c r="C504" s="3"/>
      <c r="D504" s="70"/>
      <c r="E504" s="71"/>
      <c r="F504" s="71"/>
      <c r="G504" s="71"/>
      <c r="H504" s="72"/>
      <c r="I504" s="72"/>
      <c r="J504" s="72"/>
      <c r="K504" s="72"/>
      <c r="L504" s="72"/>
      <c r="M504" s="72"/>
      <c r="N504" s="72"/>
      <c r="O504" s="72"/>
      <c r="P504" s="72"/>
      <c r="Q504" s="72"/>
      <c r="R504" s="72"/>
      <c r="S504" s="72"/>
      <c r="T504" s="72"/>
    </row>
    <row r="505" spans="1:20" ht="15">
      <c r="A505" s="68"/>
      <c r="B505" s="92"/>
      <c r="C505" s="3"/>
      <c r="D505" s="70"/>
      <c r="E505" s="71"/>
      <c r="F505" s="71"/>
      <c r="G505" s="71"/>
      <c r="H505" s="72"/>
      <c r="I505" s="72"/>
      <c r="J505" s="72"/>
      <c r="K505" s="72"/>
      <c r="L505" s="72"/>
      <c r="M505" s="72"/>
      <c r="N505" s="72"/>
      <c r="O505" s="72"/>
      <c r="P505" s="72"/>
      <c r="Q505" s="72"/>
      <c r="R505" s="72"/>
      <c r="S505" s="72"/>
      <c r="T505" s="72"/>
    </row>
    <row r="506" spans="1:20" ht="15">
      <c r="A506" s="68"/>
      <c r="B506" s="92"/>
      <c r="C506" s="3"/>
      <c r="D506" s="70"/>
      <c r="E506" s="71"/>
      <c r="F506" s="71"/>
      <c r="G506" s="71"/>
      <c r="H506" s="72"/>
      <c r="I506" s="72"/>
      <c r="J506" s="72"/>
      <c r="K506" s="72"/>
      <c r="L506" s="72"/>
      <c r="M506" s="72"/>
      <c r="N506" s="72"/>
      <c r="O506" s="72"/>
      <c r="P506" s="72"/>
      <c r="Q506" s="72"/>
      <c r="R506" s="72"/>
      <c r="S506" s="72"/>
      <c r="T506" s="72"/>
    </row>
    <row r="507" spans="1:20" ht="15">
      <c r="A507" s="68"/>
      <c r="B507" s="92"/>
      <c r="C507" s="3"/>
      <c r="D507" s="70"/>
      <c r="E507" s="71"/>
      <c r="F507" s="71"/>
      <c r="G507" s="71"/>
      <c r="H507" s="72"/>
      <c r="I507" s="72"/>
      <c r="J507" s="72"/>
      <c r="K507" s="72"/>
      <c r="L507" s="72"/>
      <c r="M507" s="72"/>
      <c r="N507" s="72"/>
      <c r="O507" s="72"/>
      <c r="P507" s="72"/>
      <c r="Q507" s="72"/>
      <c r="R507" s="72"/>
      <c r="S507" s="72"/>
      <c r="T507" s="72"/>
    </row>
    <row r="508" spans="1:20" ht="15">
      <c r="A508" s="68"/>
      <c r="B508" s="92"/>
      <c r="C508" s="3"/>
      <c r="D508" s="70"/>
      <c r="E508" s="71"/>
      <c r="F508" s="71"/>
      <c r="G508" s="71"/>
      <c r="H508" s="72"/>
      <c r="I508" s="72"/>
      <c r="J508" s="72"/>
      <c r="K508" s="72"/>
      <c r="L508" s="72"/>
      <c r="M508" s="72"/>
      <c r="N508" s="72"/>
      <c r="O508" s="72"/>
      <c r="P508" s="72"/>
      <c r="Q508" s="72"/>
      <c r="R508" s="72"/>
      <c r="S508" s="72"/>
      <c r="T508" s="72"/>
    </row>
    <row r="509" spans="1:20" ht="15">
      <c r="A509" s="68"/>
      <c r="B509" s="92"/>
      <c r="C509" s="3"/>
      <c r="D509" s="70"/>
      <c r="E509" s="71"/>
      <c r="F509" s="71"/>
      <c r="G509" s="71"/>
      <c r="H509" s="72"/>
      <c r="I509" s="72"/>
      <c r="J509" s="72"/>
      <c r="K509" s="72"/>
      <c r="L509" s="72"/>
      <c r="M509" s="72"/>
      <c r="N509" s="72"/>
      <c r="O509" s="72"/>
      <c r="P509" s="72"/>
      <c r="Q509" s="72"/>
      <c r="R509" s="72"/>
      <c r="S509" s="72"/>
      <c r="T509" s="72"/>
    </row>
    <row r="510" spans="1:20" ht="15">
      <c r="A510" s="68"/>
      <c r="B510" s="92"/>
      <c r="C510" s="3"/>
      <c r="D510" s="70"/>
      <c r="E510" s="71"/>
      <c r="F510" s="71"/>
      <c r="G510" s="71"/>
      <c r="H510" s="72"/>
      <c r="I510" s="72"/>
      <c r="J510" s="72"/>
      <c r="K510" s="72"/>
      <c r="L510" s="72"/>
      <c r="M510" s="72"/>
      <c r="N510" s="72"/>
      <c r="O510" s="72"/>
      <c r="P510" s="72"/>
      <c r="Q510" s="72"/>
      <c r="R510" s="72"/>
      <c r="S510" s="72"/>
      <c r="T510" s="72"/>
    </row>
    <row r="511" spans="1:20" ht="15">
      <c r="A511" s="68"/>
      <c r="B511" s="92"/>
      <c r="C511" s="3"/>
      <c r="D511" s="70"/>
      <c r="E511" s="71"/>
      <c r="F511" s="71"/>
      <c r="G511" s="71"/>
      <c r="H511" s="72"/>
      <c r="I511" s="72"/>
      <c r="J511" s="72"/>
      <c r="K511" s="72"/>
      <c r="L511" s="72"/>
      <c r="M511" s="72"/>
      <c r="N511" s="72"/>
      <c r="O511" s="72"/>
      <c r="P511" s="72"/>
      <c r="Q511" s="72"/>
      <c r="R511" s="72"/>
      <c r="S511" s="72"/>
      <c r="T511" s="72"/>
    </row>
    <row r="512" spans="1:20" ht="15">
      <c r="A512" s="68"/>
      <c r="B512" s="92"/>
      <c r="C512" s="3"/>
      <c r="D512" s="70"/>
      <c r="E512" s="71"/>
      <c r="F512" s="71"/>
      <c r="G512" s="71"/>
      <c r="H512" s="72"/>
      <c r="I512" s="72"/>
      <c r="J512" s="72"/>
      <c r="K512" s="72"/>
      <c r="L512" s="72"/>
      <c r="M512" s="72"/>
      <c r="N512" s="72"/>
      <c r="O512" s="72"/>
      <c r="P512" s="72"/>
      <c r="Q512" s="72"/>
      <c r="R512" s="72"/>
      <c r="S512" s="72"/>
      <c r="T512" s="72"/>
    </row>
    <row r="513" spans="1:20" ht="15">
      <c r="A513" s="68"/>
      <c r="B513" s="92"/>
      <c r="C513" s="3"/>
      <c r="D513" s="70"/>
      <c r="E513" s="71"/>
      <c r="F513" s="71"/>
      <c r="G513" s="71"/>
      <c r="H513" s="72"/>
      <c r="I513" s="72"/>
      <c r="J513" s="72"/>
      <c r="K513" s="72"/>
      <c r="L513" s="72"/>
      <c r="M513" s="72"/>
      <c r="N513" s="72"/>
      <c r="O513" s="72"/>
      <c r="P513" s="72"/>
      <c r="Q513" s="72"/>
      <c r="R513" s="72"/>
      <c r="S513" s="72"/>
      <c r="T513" s="72"/>
    </row>
    <row r="514" spans="1:20" ht="15">
      <c r="A514" s="68"/>
      <c r="B514" s="92"/>
      <c r="C514" s="3"/>
      <c r="D514" s="70"/>
      <c r="E514" s="71"/>
      <c r="F514" s="71"/>
      <c r="G514" s="71"/>
      <c r="H514" s="72"/>
      <c r="I514" s="72"/>
      <c r="J514" s="72"/>
      <c r="K514" s="72"/>
      <c r="L514" s="72"/>
      <c r="M514" s="72"/>
      <c r="N514" s="72"/>
      <c r="O514" s="72"/>
      <c r="P514" s="72"/>
      <c r="Q514" s="72"/>
      <c r="R514" s="72"/>
      <c r="S514" s="72"/>
      <c r="T514" s="72"/>
    </row>
    <row r="515" spans="1:20" ht="15">
      <c r="A515" s="68"/>
      <c r="B515" s="92"/>
      <c r="C515" s="3"/>
      <c r="D515" s="70"/>
      <c r="E515" s="71"/>
      <c r="F515" s="71"/>
      <c r="G515" s="71"/>
      <c r="H515" s="72"/>
      <c r="I515" s="72"/>
      <c r="J515" s="72"/>
      <c r="K515" s="72"/>
      <c r="L515" s="72"/>
      <c r="M515" s="72"/>
      <c r="N515" s="72"/>
      <c r="O515" s="72"/>
      <c r="P515" s="72"/>
      <c r="Q515" s="72"/>
      <c r="R515" s="72"/>
      <c r="S515" s="72"/>
      <c r="T515" s="72"/>
    </row>
    <row r="516" spans="1:20" ht="15">
      <c r="A516" s="68"/>
      <c r="B516" s="92"/>
      <c r="C516" s="3"/>
      <c r="D516" s="70"/>
      <c r="E516" s="71"/>
      <c r="F516" s="71"/>
      <c r="G516" s="71"/>
      <c r="H516" s="72"/>
      <c r="I516" s="72"/>
      <c r="J516" s="72"/>
      <c r="K516" s="72"/>
      <c r="L516" s="72"/>
      <c r="M516" s="72"/>
      <c r="N516" s="72"/>
      <c r="O516" s="72"/>
      <c r="P516" s="72"/>
      <c r="Q516" s="72"/>
      <c r="R516" s="72"/>
      <c r="S516" s="72"/>
      <c r="T516" s="72"/>
    </row>
    <row r="517" spans="1:20" ht="15">
      <c r="A517" s="68"/>
      <c r="B517" s="92"/>
      <c r="C517" s="3"/>
      <c r="D517" s="70"/>
      <c r="E517" s="71"/>
      <c r="F517" s="71"/>
      <c r="G517" s="71"/>
      <c r="H517" s="72"/>
      <c r="I517" s="72"/>
      <c r="J517" s="72"/>
      <c r="K517" s="72"/>
      <c r="L517" s="72"/>
      <c r="M517" s="72"/>
      <c r="N517" s="72"/>
      <c r="O517" s="72"/>
      <c r="P517" s="72"/>
      <c r="Q517" s="72"/>
      <c r="R517" s="72"/>
      <c r="S517" s="72"/>
      <c r="T517" s="72"/>
    </row>
    <row r="518" spans="1:20" ht="15">
      <c r="A518" s="68"/>
      <c r="B518" s="92"/>
      <c r="C518" s="3"/>
      <c r="D518" s="70"/>
      <c r="E518" s="71"/>
      <c r="F518" s="71"/>
      <c r="G518" s="71"/>
      <c r="H518" s="72"/>
      <c r="I518" s="72"/>
      <c r="J518" s="72"/>
      <c r="K518" s="72"/>
      <c r="L518" s="72"/>
      <c r="M518" s="72"/>
      <c r="N518" s="72"/>
      <c r="O518" s="72"/>
      <c r="P518" s="72"/>
      <c r="Q518" s="72"/>
      <c r="R518" s="72"/>
      <c r="S518" s="72"/>
      <c r="T518" s="72"/>
    </row>
    <row r="519" spans="1:20" ht="15">
      <c r="A519" s="68"/>
      <c r="B519" s="92"/>
      <c r="C519" s="3"/>
      <c r="D519" s="70"/>
      <c r="E519" s="71"/>
      <c r="F519" s="71"/>
      <c r="G519" s="71"/>
      <c r="H519" s="72"/>
      <c r="I519" s="72"/>
      <c r="J519" s="72"/>
      <c r="K519" s="72"/>
      <c r="L519" s="72"/>
      <c r="M519" s="72"/>
      <c r="N519" s="72"/>
      <c r="O519" s="72"/>
      <c r="P519" s="72"/>
      <c r="Q519" s="72"/>
      <c r="R519" s="72"/>
      <c r="S519" s="72"/>
      <c r="T519" s="72"/>
    </row>
    <row r="520" spans="1:20" ht="15">
      <c r="A520" s="68"/>
      <c r="B520" s="92"/>
      <c r="C520" s="3"/>
      <c r="D520" s="70"/>
      <c r="E520" s="71"/>
      <c r="F520" s="71"/>
      <c r="G520" s="71"/>
      <c r="H520" s="72"/>
      <c r="I520" s="72"/>
      <c r="J520" s="72"/>
      <c r="K520" s="72"/>
      <c r="L520" s="72"/>
      <c r="M520" s="72"/>
      <c r="N520" s="72"/>
      <c r="O520" s="72"/>
      <c r="P520" s="72"/>
      <c r="Q520" s="72"/>
      <c r="R520" s="72"/>
      <c r="S520" s="72"/>
      <c r="T520" s="72"/>
    </row>
    <row r="521" spans="1:20" ht="15">
      <c r="A521" s="68"/>
      <c r="B521" s="92"/>
      <c r="C521" s="3"/>
      <c r="D521" s="70"/>
      <c r="E521" s="71"/>
      <c r="F521" s="71"/>
      <c r="G521" s="71"/>
      <c r="H521" s="72"/>
      <c r="I521" s="72"/>
      <c r="J521" s="72"/>
      <c r="K521" s="72"/>
      <c r="L521" s="72"/>
      <c r="M521" s="72"/>
      <c r="N521" s="72"/>
      <c r="O521" s="72"/>
      <c r="P521" s="72"/>
      <c r="Q521" s="72"/>
      <c r="R521" s="72"/>
      <c r="S521" s="72"/>
      <c r="T521" s="72"/>
    </row>
    <row r="522" spans="1:20" ht="15">
      <c r="A522" s="68"/>
      <c r="B522" s="92"/>
      <c r="C522" s="3"/>
      <c r="D522" s="70"/>
      <c r="E522" s="71"/>
      <c r="F522" s="71"/>
      <c r="G522" s="71"/>
      <c r="H522" s="72"/>
      <c r="I522" s="72"/>
      <c r="J522" s="72"/>
      <c r="K522" s="72"/>
      <c r="L522" s="72"/>
      <c r="M522" s="72"/>
      <c r="N522" s="72"/>
      <c r="O522" s="72"/>
      <c r="P522" s="72"/>
      <c r="Q522" s="72"/>
      <c r="R522" s="72"/>
      <c r="S522" s="72"/>
      <c r="T522" s="72"/>
    </row>
    <row r="523" spans="1:20" ht="15">
      <c r="A523" s="68"/>
      <c r="B523" s="92"/>
      <c r="C523" s="3"/>
      <c r="D523" s="70"/>
      <c r="E523" s="71"/>
      <c r="F523" s="71"/>
      <c r="G523" s="71"/>
      <c r="H523" s="72"/>
      <c r="I523" s="72"/>
      <c r="J523" s="72"/>
      <c r="K523" s="72"/>
      <c r="L523" s="72"/>
      <c r="M523" s="72"/>
      <c r="N523" s="72"/>
      <c r="O523" s="72"/>
      <c r="P523" s="72"/>
      <c r="Q523" s="72"/>
      <c r="R523" s="72"/>
      <c r="S523" s="72"/>
      <c r="T523" s="72"/>
    </row>
    <row r="524" spans="1:20" ht="15">
      <c r="A524" s="68"/>
      <c r="B524" s="92"/>
      <c r="C524" s="3"/>
      <c r="D524" s="70"/>
      <c r="E524" s="71"/>
      <c r="F524" s="71"/>
      <c r="G524" s="71"/>
      <c r="H524" s="72"/>
      <c r="I524" s="72"/>
      <c r="J524" s="72"/>
      <c r="K524" s="72"/>
      <c r="L524" s="72"/>
      <c r="M524" s="72"/>
      <c r="N524" s="72"/>
      <c r="O524" s="72"/>
      <c r="P524" s="72"/>
      <c r="Q524" s="72"/>
      <c r="R524" s="72"/>
      <c r="S524" s="72"/>
      <c r="T524" s="72"/>
    </row>
    <row r="525" spans="1:20" ht="15">
      <c r="A525" s="68"/>
      <c r="B525" s="92"/>
      <c r="C525" s="3"/>
      <c r="D525" s="70"/>
      <c r="E525" s="71"/>
      <c r="F525" s="71"/>
      <c r="G525" s="71"/>
      <c r="H525" s="72"/>
      <c r="I525" s="72"/>
      <c r="J525" s="72"/>
      <c r="K525" s="72"/>
      <c r="L525" s="72"/>
      <c r="M525" s="72"/>
      <c r="N525" s="72"/>
      <c r="O525" s="72"/>
      <c r="P525" s="72"/>
      <c r="Q525" s="72"/>
      <c r="R525" s="72"/>
      <c r="S525" s="72"/>
      <c r="T525" s="72"/>
    </row>
    <row r="526" spans="1:20" ht="15">
      <c r="A526" s="68"/>
      <c r="B526" s="92"/>
      <c r="C526" s="3"/>
      <c r="D526" s="70"/>
      <c r="E526" s="71"/>
      <c r="F526" s="71"/>
      <c r="G526" s="71"/>
      <c r="H526" s="72"/>
      <c r="I526" s="72"/>
      <c r="J526" s="72"/>
      <c r="K526" s="72"/>
      <c r="L526" s="72"/>
      <c r="M526" s="72"/>
      <c r="N526" s="72"/>
      <c r="O526" s="72"/>
      <c r="P526" s="72"/>
      <c r="Q526" s="72"/>
      <c r="R526" s="72"/>
      <c r="S526" s="72"/>
      <c r="T526" s="72"/>
    </row>
    <row r="527" spans="1:20" ht="15">
      <c r="A527" s="68"/>
      <c r="B527" s="92"/>
      <c r="C527" s="3"/>
      <c r="D527" s="70"/>
      <c r="E527" s="71"/>
      <c r="F527" s="71"/>
      <c r="G527" s="71"/>
      <c r="H527" s="72"/>
      <c r="I527" s="72"/>
      <c r="J527" s="72"/>
      <c r="K527" s="72"/>
      <c r="L527" s="72"/>
      <c r="M527" s="72"/>
      <c r="N527" s="72"/>
      <c r="O527" s="72"/>
      <c r="P527" s="72"/>
      <c r="Q527" s="72"/>
      <c r="R527" s="72"/>
      <c r="S527" s="72"/>
      <c r="T527" s="72"/>
    </row>
    <row r="528" spans="1:7" ht="15">
      <c r="A528" s="68"/>
      <c r="B528" s="92"/>
      <c r="C528" s="3"/>
      <c r="D528" s="70"/>
      <c r="E528" s="71"/>
      <c r="F528" s="71"/>
      <c r="G528" s="71"/>
    </row>
    <row r="529" spans="1:7" ht="15">
      <c r="A529" s="68"/>
      <c r="B529" s="92"/>
      <c r="C529" s="3"/>
      <c r="D529" s="70"/>
      <c r="E529" s="71"/>
      <c r="F529" s="71"/>
      <c r="G529" s="71"/>
    </row>
    <row r="530" spans="1:7" ht="15">
      <c r="A530" s="68"/>
      <c r="B530" s="92"/>
      <c r="C530" s="3"/>
      <c r="D530" s="70"/>
      <c r="E530" s="71"/>
      <c r="F530" s="71"/>
      <c r="G530" s="71"/>
    </row>
    <row r="531" spans="1:7" ht="15">
      <c r="A531" s="68"/>
      <c r="B531" s="92"/>
      <c r="C531" s="3"/>
      <c r="D531" s="70"/>
      <c r="E531" s="71"/>
      <c r="F531" s="71"/>
      <c r="G531" s="71"/>
    </row>
    <row r="532" spans="1:7" ht="15">
      <c r="A532" s="68"/>
      <c r="B532" s="92"/>
      <c r="C532" s="3"/>
      <c r="D532" s="70"/>
      <c r="E532" s="71"/>
      <c r="F532" s="71"/>
      <c r="G532" s="71"/>
    </row>
    <row r="533" spans="1:7" ht="15">
      <c r="A533" s="68"/>
      <c r="B533" s="92"/>
      <c r="C533" s="3"/>
      <c r="D533" s="70"/>
      <c r="E533" s="71"/>
      <c r="F533" s="71"/>
      <c r="G533" s="71"/>
    </row>
    <row r="534" spans="1:7" ht="15">
      <c r="A534" s="68"/>
      <c r="B534" s="92"/>
      <c r="C534" s="3"/>
      <c r="D534" s="70"/>
      <c r="E534" s="71"/>
      <c r="F534" s="71"/>
      <c r="G534" s="71"/>
    </row>
    <row r="535" spans="1:7" ht="15">
      <c r="A535" s="68"/>
      <c r="B535" s="92"/>
      <c r="C535" s="3"/>
      <c r="D535" s="72"/>
      <c r="E535" s="71"/>
      <c r="F535" s="71"/>
      <c r="G535" s="71"/>
    </row>
    <row r="536" spans="1:7" ht="15">
      <c r="A536" s="68"/>
      <c r="B536" s="92"/>
      <c r="C536" s="3"/>
      <c r="D536" s="72"/>
      <c r="E536" s="71"/>
      <c r="F536" s="71"/>
      <c r="G536" s="71"/>
    </row>
    <row r="537" spans="1:7" ht="15">
      <c r="A537" s="68"/>
      <c r="B537" s="92"/>
      <c r="C537" s="3"/>
      <c r="D537" s="72"/>
      <c r="E537" s="71"/>
      <c r="F537" s="71"/>
      <c r="G537" s="71"/>
    </row>
    <row r="538" spans="1:7" ht="15">
      <c r="A538" s="68"/>
      <c r="B538" s="92"/>
      <c r="C538" s="3"/>
      <c r="D538" s="72"/>
      <c r="E538" s="71"/>
      <c r="F538" s="71"/>
      <c r="G538" s="71"/>
    </row>
    <row r="539" spans="1:7" ht="15">
      <c r="A539" s="68"/>
      <c r="B539" s="92"/>
      <c r="C539" s="3"/>
      <c r="D539" s="72"/>
      <c r="E539" s="71"/>
      <c r="F539" s="71"/>
      <c r="G539" s="71"/>
    </row>
    <row r="540" spans="1:7" ht="15">
      <c r="A540" s="68"/>
      <c r="B540" s="92"/>
      <c r="C540" s="3"/>
      <c r="D540" s="70"/>
      <c r="E540" s="71"/>
      <c r="F540" s="71"/>
      <c r="G540" s="71"/>
    </row>
    <row r="541" spans="1:7" ht="15">
      <c r="A541" s="68"/>
      <c r="B541" s="92"/>
      <c r="C541" s="3"/>
      <c r="D541" s="70"/>
      <c r="E541" s="71"/>
      <c r="F541" s="71"/>
      <c r="G541" s="71"/>
    </row>
    <row r="542" spans="1:7" ht="15">
      <c r="A542" s="68"/>
      <c r="B542" s="92"/>
      <c r="C542" s="3"/>
      <c r="D542" s="70"/>
      <c r="E542" s="71"/>
      <c r="F542" s="71"/>
      <c r="G542" s="71"/>
    </row>
    <row r="543" spans="1:7" ht="15">
      <c r="A543" s="68"/>
      <c r="B543" s="92"/>
      <c r="C543" s="3"/>
      <c r="D543" s="70"/>
      <c r="E543" s="71"/>
      <c r="F543" s="71"/>
      <c r="G543" s="71"/>
    </row>
    <row r="544" spans="1:7" ht="15">
      <c r="A544" s="68"/>
      <c r="B544" s="92"/>
      <c r="C544" s="3"/>
      <c r="D544" s="70"/>
      <c r="E544" s="71"/>
      <c r="F544" s="71"/>
      <c r="G544" s="71"/>
    </row>
    <row r="545" spans="1:7" ht="15">
      <c r="A545" s="68"/>
      <c r="B545" s="92"/>
      <c r="C545" s="3"/>
      <c r="D545" s="70"/>
      <c r="E545" s="71"/>
      <c r="F545" s="71"/>
      <c r="G545" s="71"/>
    </row>
    <row r="546" spans="1:7" ht="15">
      <c r="A546" s="68"/>
      <c r="B546" s="92"/>
      <c r="C546" s="3"/>
      <c r="D546" s="70"/>
      <c r="E546" s="71"/>
      <c r="F546" s="71"/>
      <c r="G546" s="71"/>
    </row>
    <row r="547" spans="1:7" ht="15">
      <c r="A547" s="68"/>
      <c r="B547" s="92"/>
      <c r="C547" s="3"/>
      <c r="D547" s="70"/>
      <c r="E547" s="71"/>
      <c r="F547" s="71"/>
      <c r="G547" s="71"/>
    </row>
    <row r="548" spans="1:7" ht="15">
      <c r="A548" s="68"/>
      <c r="B548" s="92"/>
      <c r="C548" s="3"/>
      <c r="D548" s="70"/>
      <c r="E548" s="71"/>
      <c r="F548" s="71"/>
      <c r="G548" s="71"/>
    </row>
    <row r="549" spans="1:7" ht="15">
      <c r="A549" s="68"/>
      <c r="B549" s="92"/>
      <c r="C549" s="3"/>
      <c r="D549" s="70"/>
      <c r="E549" s="71"/>
      <c r="F549" s="71"/>
      <c r="G549" s="71"/>
    </row>
    <row r="550" spans="1:7" ht="15">
      <c r="A550" s="68"/>
      <c r="B550" s="92"/>
      <c r="C550" s="3"/>
      <c r="D550" s="70"/>
      <c r="E550" s="71"/>
      <c r="F550" s="71"/>
      <c r="G550" s="71"/>
    </row>
    <row r="551" spans="1:7" ht="15">
      <c r="A551" s="68"/>
      <c r="B551" s="92"/>
      <c r="C551" s="3"/>
      <c r="D551" s="70"/>
      <c r="E551" s="71"/>
      <c r="F551" s="71"/>
      <c r="G551" s="71"/>
    </row>
    <row r="552" spans="1:7" ht="15">
      <c r="A552" s="68"/>
      <c r="B552" s="92"/>
      <c r="C552" s="3"/>
      <c r="D552" s="70"/>
      <c r="E552" s="71"/>
      <c r="F552" s="71"/>
      <c r="G552" s="71"/>
    </row>
    <row r="553" spans="1:7" ht="15">
      <c r="A553" s="68"/>
      <c r="B553" s="92"/>
      <c r="C553" s="3"/>
      <c r="D553" s="70"/>
      <c r="E553" s="71"/>
      <c r="F553" s="71"/>
      <c r="G553" s="71"/>
    </row>
    <row r="554" spans="1:7" ht="15">
      <c r="A554" s="68"/>
      <c r="B554" s="92"/>
      <c r="C554" s="3"/>
      <c r="D554" s="70"/>
      <c r="E554" s="71"/>
      <c r="F554" s="71"/>
      <c r="G554" s="71"/>
    </row>
    <row r="555" spans="1:7" ht="15">
      <c r="A555" s="68"/>
      <c r="B555" s="92"/>
      <c r="C555" s="3"/>
      <c r="D555" s="70"/>
      <c r="E555" s="71"/>
      <c r="F555" s="71"/>
      <c r="G555" s="71"/>
    </row>
    <row r="556" spans="1:7" ht="15">
      <c r="A556" s="68"/>
      <c r="B556" s="92"/>
      <c r="C556" s="3"/>
      <c r="D556" s="70"/>
      <c r="E556" s="71"/>
      <c r="F556" s="71"/>
      <c r="G556" s="71"/>
    </row>
    <row r="557" spans="1:7" ht="15">
      <c r="A557" s="68"/>
      <c r="B557" s="92"/>
      <c r="C557" s="3"/>
      <c r="D557" s="70"/>
      <c r="E557" s="71"/>
      <c r="F557" s="71"/>
      <c r="G557" s="71"/>
    </row>
    <row r="558" spans="1:7" ht="15">
      <c r="A558" s="68"/>
      <c r="B558" s="92"/>
      <c r="C558" s="3"/>
      <c r="D558" s="70"/>
      <c r="E558" s="71"/>
      <c r="F558" s="71"/>
      <c r="G558" s="71"/>
    </row>
    <row r="559" spans="1:7" ht="15">
      <c r="A559" s="68"/>
      <c r="B559" s="92"/>
      <c r="C559" s="3"/>
      <c r="D559" s="70"/>
      <c r="E559" s="71"/>
      <c r="F559" s="71"/>
      <c r="G559" s="71"/>
    </row>
    <row r="560" spans="1:7" ht="15">
      <c r="A560" s="68"/>
      <c r="B560" s="92"/>
      <c r="C560" s="3"/>
      <c r="D560" s="70"/>
      <c r="E560" s="71"/>
      <c r="F560" s="71"/>
      <c r="G560" s="71"/>
    </row>
    <row r="561" spans="1:7" ht="15">
      <c r="A561" s="68"/>
      <c r="B561" s="92"/>
      <c r="C561" s="3"/>
      <c r="D561" s="70"/>
      <c r="E561" s="71"/>
      <c r="F561" s="71"/>
      <c r="G561" s="71"/>
    </row>
    <row r="562" spans="1:7" ht="15">
      <c r="A562" s="68"/>
      <c r="B562" s="92"/>
      <c r="C562" s="3"/>
      <c r="D562" s="70"/>
      <c r="E562" s="71"/>
      <c r="F562" s="71"/>
      <c r="G562" s="71"/>
    </row>
    <row r="563" spans="1:7" ht="15">
      <c r="A563" s="68"/>
      <c r="B563" s="92"/>
      <c r="C563" s="3"/>
      <c r="D563" s="70"/>
      <c r="E563" s="71"/>
      <c r="F563" s="71"/>
      <c r="G563" s="71"/>
    </row>
    <row r="564" spans="1:7" ht="15">
      <c r="A564" s="68"/>
      <c r="B564" s="92"/>
      <c r="C564" s="3"/>
      <c r="D564" s="70"/>
      <c r="E564" s="71"/>
      <c r="F564" s="71"/>
      <c r="G564" s="71"/>
    </row>
    <row r="565" spans="1:7" ht="15">
      <c r="A565" s="68"/>
      <c r="B565" s="92"/>
      <c r="C565" s="3"/>
      <c r="D565" s="70"/>
      <c r="E565" s="71"/>
      <c r="F565" s="71"/>
      <c r="G565" s="71"/>
    </row>
    <row r="566" spans="1:7" ht="15">
      <c r="A566" s="68"/>
      <c r="B566" s="92"/>
      <c r="C566" s="3"/>
      <c r="D566" s="70"/>
      <c r="E566" s="71"/>
      <c r="F566" s="71"/>
      <c r="G566" s="71"/>
    </row>
    <row r="567" spans="1:7" ht="15">
      <c r="A567" s="68"/>
      <c r="B567" s="92"/>
      <c r="C567" s="3"/>
      <c r="D567" s="70"/>
      <c r="E567" s="71"/>
      <c r="F567" s="71"/>
      <c r="G567" s="71"/>
    </row>
    <row r="568" spans="1:7" ht="15">
      <c r="A568" s="68"/>
      <c r="B568" s="92"/>
      <c r="C568" s="3"/>
      <c r="D568" s="70"/>
      <c r="E568" s="71"/>
      <c r="F568" s="71"/>
      <c r="G568" s="71"/>
    </row>
    <row r="569" spans="1:7" ht="15">
      <c r="A569" s="68"/>
      <c r="B569" s="92"/>
      <c r="C569" s="3"/>
      <c r="D569" s="70"/>
      <c r="E569" s="71"/>
      <c r="F569" s="71"/>
      <c r="G569" s="71"/>
    </row>
    <row r="570" spans="1:7" ht="15">
      <c r="A570" s="68"/>
      <c r="B570" s="92"/>
      <c r="C570" s="3"/>
      <c r="D570" s="70"/>
      <c r="E570" s="71"/>
      <c r="F570" s="71"/>
      <c r="G570" s="71"/>
    </row>
    <row r="571" spans="1:7" ht="15">
      <c r="A571" s="68"/>
      <c r="B571" s="92"/>
      <c r="C571" s="3"/>
      <c r="D571" s="70"/>
      <c r="E571" s="71"/>
      <c r="F571" s="71"/>
      <c r="G571" s="71"/>
    </row>
    <row r="572" spans="1:7" ht="15">
      <c r="A572" s="68"/>
      <c r="B572" s="92"/>
      <c r="C572" s="3"/>
      <c r="D572" s="70"/>
      <c r="E572" s="71"/>
      <c r="F572" s="71"/>
      <c r="G572" s="71"/>
    </row>
    <row r="573" spans="1:7" ht="15">
      <c r="A573" s="68"/>
      <c r="B573" s="92"/>
      <c r="C573" s="3"/>
      <c r="D573" s="70"/>
      <c r="E573" s="71"/>
      <c r="F573" s="71"/>
      <c r="G573" s="71"/>
    </row>
    <row r="574" spans="1:7" ht="15">
      <c r="A574" s="68"/>
      <c r="B574" s="92"/>
      <c r="C574" s="3"/>
      <c r="D574" s="70"/>
      <c r="E574" s="71"/>
      <c r="F574" s="71"/>
      <c r="G574" s="71"/>
    </row>
    <row r="575" spans="1:7" ht="15">
      <c r="A575" s="68"/>
      <c r="B575" s="92"/>
      <c r="C575" s="3"/>
      <c r="D575" s="70"/>
      <c r="E575" s="71"/>
      <c r="F575" s="71"/>
      <c r="G575" s="71"/>
    </row>
    <row r="576" spans="1:7" ht="15">
      <c r="A576" s="68"/>
      <c r="B576" s="92"/>
      <c r="C576" s="3"/>
      <c r="D576" s="70"/>
      <c r="E576" s="71"/>
      <c r="F576" s="71"/>
      <c r="G576" s="71"/>
    </row>
    <row r="577" spans="1:7" ht="15">
      <c r="A577" s="68"/>
      <c r="B577" s="92"/>
      <c r="C577" s="3"/>
      <c r="D577" s="70"/>
      <c r="E577" s="71"/>
      <c r="F577" s="71"/>
      <c r="G577" s="71"/>
    </row>
    <row r="578" spans="1:7" ht="15">
      <c r="A578" s="68"/>
      <c r="B578" s="92"/>
      <c r="C578" s="3"/>
      <c r="D578" s="70"/>
      <c r="E578" s="71"/>
      <c r="F578" s="71"/>
      <c r="G578" s="71"/>
    </row>
    <row r="579" spans="1:7" ht="15">
      <c r="A579" s="68"/>
      <c r="B579" s="92"/>
      <c r="C579" s="3"/>
      <c r="D579" s="70"/>
      <c r="E579" s="71"/>
      <c r="F579" s="71"/>
      <c r="G579" s="71"/>
    </row>
    <row r="580" spans="1:7" ht="15">
      <c r="A580" s="68"/>
      <c r="B580" s="92"/>
      <c r="C580" s="3"/>
      <c r="D580" s="70"/>
      <c r="E580" s="71"/>
      <c r="F580" s="71"/>
      <c r="G580" s="71"/>
    </row>
    <row r="581" spans="1:7" ht="15">
      <c r="A581" s="68"/>
      <c r="B581" s="92"/>
      <c r="C581" s="3"/>
      <c r="D581" s="70"/>
      <c r="E581" s="71"/>
      <c r="F581" s="71"/>
      <c r="G581" s="71"/>
    </row>
    <row r="582" spans="1:7" ht="15">
      <c r="A582" s="68"/>
      <c r="B582" s="92"/>
      <c r="C582" s="3"/>
      <c r="D582" s="70"/>
      <c r="E582" s="71"/>
      <c r="F582" s="71"/>
      <c r="G582" s="71"/>
    </row>
    <row r="583" spans="1:7" ht="15">
      <c r="A583" s="68"/>
      <c r="B583" s="92"/>
      <c r="C583" s="3"/>
      <c r="D583" s="70"/>
      <c r="E583" s="71"/>
      <c r="F583" s="71"/>
      <c r="G583" s="71"/>
    </row>
    <row r="584" spans="1:7" ht="15">
      <c r="A584" s="68"/>
      <c r="B584" s="92"/>
      <c r="C584" s="3"/>
      <c r="D584" s="70"/>
      <c r="E584" s="71"/>
      <c r="F584" s="71"/>
      <c r="G584" s="71"/>
    </row>
    <row r="585" spans="1:7" ht="15">
      <c r="A585" s="68"/>
      <c r="B585" s="92"/>
      <c r="C585" s="3"/>
      <c r="D585" s="70"/>
      <c r="E585" s="71"/>
      <c r="F585" s="71"/>
      <c r="G585" s="71"/>
    </row>
    <row r="586" spans="1:7" ht="15">
      <c r="A586" s="68"/>
      <c r="B586" s="92"/>
      <c r="C586" s="3"/>
      <c r="D586" s="70"/>
      <c r="E586" s="71"/>
      <c r="F586" s="71"/>
      <c r="G586" s="71"/>
    </row>
    <row r="587" spans="1:7" ht="15">
      <c r="A587" s="68"/>
      <c r="B587" s="92"/>
      <c r="C587" s="3"/>
      <c r="D587" s="70"/>
      <c r="E587" s="71"/>
      <c r="F587" s="71"/>
      <c r="G587" s="71"/>
    </row>
    <row r="588" spans="1:7" ht="15">
      <c r="A588" s="68"/>
      <c r="B588" s="92"/>
      <c r="C588" s="91"/>
      <c r="D588" s="70"/>
      <c r="E588" s="71"/>
      <c r="F588" s="71"/>
      <c r="G588" s="71"/>
    </row>
    <row r="589" spans="1:7" ht="15">
      <c r="A589" s="68"/>
      <c r="B589" s="92"/>
      <c r="C589" s="3"/>
      <c r="D589" s="70"/>
      <c r="E589" s="71"/>
      <c r="F589" s="71"/>
      <c r="G589" s="71"/>
    </row>
    <row r="590" spans="1:7" ht="15">
      <c r="A590" s="68"/>
      <c r="B590" s="92"/>
      <c r="C590" s="3"/>
      <c r="D590" s="70"/>
      <c r="E590" s="71"/>
      <c r="F590" s="71"/>
      <c r="G590" s="71"/>
    </row>
    <row r="591" spans="1:7" ht="15">
      <c r="A591" s="68"/>
      <c r="B591" s="92"/>
      <c r="C591" s="3"/>
      <c r="D591" s="70"/>
      <c r="E591" s="71"/>
      <c r="F591" s="71"/>
      <c r="G591" s="71"/>
    </row>
    <row r="592" spans="1:7" ht="15">
      <c r="A592" s="68"/>
      <c r="B592" s="92"/>
      <c r="C592" s="3"/>
      <c r="D592" s="70"/>
      <c r="E592" s="71"/>
      <c r="F592" s="71"/>
      <c r="G592" s="71"/>
    </row>
    <row r="593" spans="1:7" ht="15">
      <c r="A593" s="68"/>
      <c r="B593" s="92"/>
      <c r="C593" s="3"/>
      <c r="D593" s="70"/>
      <c r="E593" s="71"/>
      <c r="F593" s="71"/>
      <c r="G593" s="71"/>
    </row>
    <row r="594" spans="1:7" ht="15">
      <c r="A594" s="68"/>
      <c r="B594" s="92"/>
      <c r="C594" s="3"/>
      <c r="D594" s="70"/>
      <c r="E594" s="71"/>
      <c r="F594" s="71"/>
      <c r="G594" s="71"/>
    </row>
    <row r="595" spans="1:7" ht="15">
      <c r="A595" s="68"/>
      <c r="B595" s="92"/>
      <c r="C595" s="3"/>
      <c r="D595" s="70"/>
      <c r="E595" s="71"/>
      <c r="F595" s="71"/>
      <c r="G595" s="71"/>
    </row>
    <row r="596" spans="1:7" ht="15">
      <c r="A596" s="68"/>
      <c r="B596" s="92"/>
      <c r="C596" s="3"/>
      <c r="D596" s="70"/>
      <c r="E596" s="71"/>
      <c r="F596" s="71"/>
      <c r="G596" s="71"/>
    </row>
    <row r="597" spans="1:7" ht="15">
      <c r="A597" s="68"/>
      <c r="B597" s="92"/>
      <c r="C597" s="3"/>
      <c r="D597" s="70"/>
      <c r="E597" s="71"/>
      <c r="F597" s="71"/>
      <c r="G597" s="71"/>
    </row>
    <row r="598" spans="1:7" ht="15">
      <c r="A598" s="68"/>
      <c r="B598" s="92"/>
      <c r="C598" s="3"/>
      <c r="D598" s="70"/>
      <c r="E598" s="71"/>
      <c r="F598" s="71"/>
      <c r="G598" s="71"/>
    </row>
    <row r="599" spans="1:7" ht="15">
      <c r="A599" s="68"/>
      <c r="B599" s="92"/>
      <c r="C599" s="3"/>
      <c r="D599" s="70"/>
      <c r="E599" s="71"/>
      <c r="F599" s="71"/>
      <c r="G599" s="71"/>
    </row>
    <row r="600" spans="1:7" ht="15">
      <c r="A600" s="68"/>
      <c r="B600" s="92"/>
      <c r="C600" s="3"/>
      <c r="D600" s="70"/>
      <c r="E600" s="71"/>
      <c r="F600" s="71"/>
      <c r="G600" s="71"/>
    </row>
    <row r="601" spans="1:7" ht="15">
      <c r="A601" s="68"/>
      <c r="B601" s="92"/>
      <c r="C601" s="3"/>
      <c r="D601" s="70"/>
      <c r="E601" s="71"/>
      <c r="F601" s="71"/>
      <c r="G601" s="71"/>
    </row>
    <row r="602" spans="1:7" ht="15">
      <c r="A602" s="68"/>
      <c r="B602" s="92"/>
      <c r="C602" s="3"/>
      <c r="D602" s="70"/>
      <c r="E602" s="71"/>
      <c r="F602" s="71"/>
      <c r="G602" s="71"/>
    </row>
    <row r="603" spans="1:7" ht="15">
      <c r="A603" s="68"/>
      <c r="B603" s="92"/>
      <c r="C603" s="3"/>
      <c r="D603" s="70"/>
      <c r="E603" s="71"/>
      <c r="F603" s="71"/>
      <c r="G603" s="71"/>
    </row>
    <row r="604" spans="1:7" ht="15">
      <c r="A604" s="68"/>
      <c r="B604" s="92"/>
      <c r="C604" s="3"/>
      <c r="D604" s="70"/>
      <c r="E604" s="71"/>
      <c r="F604" s="71"/>
      <c r="G604" s="71"/>
    </row>
    <row r="605" spans="1:7" ht="15">
      <c r="A605" s="68"/>
      <c r="B605" s="92"/>
      <c r="C605" s="3"/>
      <c r="D605" s="70"/>
      <c r="E605" s="71"/>
      <c r="F605" s="71"/>
      <c r="G605" s="71"/>
    </row>
    <row r="606" spans="1:7" ht="15">
      <c r="A606" s="68"/>
      <c r="B606" s="92"/>
      <c r="C606" s="3"/>
      <c r="D606" s="70"/>
      <c r="E606" s="71"/>
      <c r="F606" s="71"/>
      <c r="G606" s="71"/>
    </row>
    <row r="607" spans="1:7" ht="15">
      <c r="A607" s="68"/>
      <c r="B607" s="92"/>
      <c r="C607" s="3"/>
      <c r="D607" s="70"/>
      <c r="E607" s="71"/>
      <c r="F607" s="71"/>
      <c r="G607" s="71"/>
    </row>
    <row r="608" spans="1:7" ht="15">
      <c r="A608" s="68"/>
      <c r="B608" s="92"/>
      <c r="C608" s="3"/>
      <c r="D608" s="70"/>
      <c r="E608" s="71"/>
      <c r="F608" s="71"/>
      <c r="G608" s="71"/>
    </row>
    <row r="609" spans="1:7" ht="15">
      <c r="A609" s="68"/>
      <c r="B609" s="92"/>
      <c r="C609" s="3"/>
      <c r="D609" s="70"/>
      <c r="E609" s="71"/>
      <c r="F609" s="71"/>
      <c r="G609" s="71"/>
    </row>
    <row r="610" spans="1:7" ht="15">
      <c r="A610" s="68"/>
      <c r="B610" s="92"/>
      <c r="C610" s="3"/>
      <c r="D610" s="70"/>
      <c r="E610" s="71"/>
      <c r="F610" s="71"/>
      <c r="G610" s="71"/>
    </row>
    <row r="611" spans="1:7" ht="15">
      <c r="A611" s="68"/>
      <c r="B611" s="92"/>
      <c r="C611" s="3"/>
      <c r="D611" s="70"/>
      <c r="E611" s="71"/>
      <c r="F611" s="71"/>
      <c r="G611" s="71"/>
    </row>
    <row r="612" spans="1:7" ht="15">
      <c r="A612" s="68"/>
      <c r="B612" s="92"/>
      <c r="C612" s="3"/>
      <c r="D612" s="70"/>
      <c r="E612" s="71"/>
      <c r="F612" s="71"/>
      <c r="G612" s="71"/>
    </row>
    <row r="613" spans="1:7" ht="15">
      <c r="A613" s="68"/>
      <c r="B613" s="92"/>
      <c r="C613" s="3"/>
      <c r="D613" s="70"/>
      <c r="E613" s="71"/>
      <c r="F613" s="71"/>
      <c r="G613" s="71"/>
    </row>
    <row r="614" spans="1:7" ht="15">
      <c r="A614" s="68"/>
      <c r="B614" s="92"/>
      <c r="C614" s="3"/>
      <c r="D614" s="70"/>
      <c r="E614" s="71"/>
      <c r="F614" s="71"/>
      <c r="G614" s="71"/>
    </row>
    <row r="615" spans="1:7" ht="15">
      <c r="A615" s="68"/>
      <c r="B615" s="92"/>
      <c r="C615" s="3"/>
      <c r="D615" s="70"/>
      <c r="E615" s="71"/>
      <c r="F615" s="71"/>
      <c r="G615" s="71"/>
    </row>
    <row r="616" spans="1:7" ht="15">
      <c r="A616" s="68"/>
      <c r="B616" s="92"/>
      <c r="C616" s="3"/>
      <c r="D616" s="70"/>
      <c r="E616" s="71"/>
      <c r="F616" s="71"/>
      <c r="G616" s="71"/>
    </row>
    <row r="617" spans="1:7" ht="15">
      <c r="A617" s="68"/>
      <c r="B617" s="92"/>
      <c r="C617" s="3"/>
      <c r="D617" s="70"/>
      <c r="E617" s="71"/>
      <c r="F617" s="71"/>
      <c r="G617" s="71"/>
    </row>
    <row r="618" spans="1:7" ht="15">
      <c r="A618" s="68"/>
      <c r="B618" s="92"/>
      <c r="C618" s="3"/>
      <c r="D618" s="70"/>
      <c r="E618" s="71"/>
      <c r="F618" s="71"/>
      <c r="G618" s="71"/>
    </row>
    <row r="619" spans="1:7" ht="15">
      <c r="A619" s="68"/>
      <c r="B619" s="92"/>
      <c r="C619" s="3"/>
      <c r="D619" s="70"/>
      <c r="E619" s="71"/>
      <c r="F619" s="71"/>
      <c r="G619" s="71"/>
    </row>
    <row r="620" spans="1:7" ht="15">
      <c r="A620" s="68"/>
      <c r="B620" s="92"/>
      <c r="C620" s="3"/>
      <c r="D620" s="70"/>
      <c r="E620" s="71"/>
      <c r="F620" s="71"/>
      <c r="G620" s="71"/>
    </row>
    <row r="621" spans="1:7" ht="15">
      <c r="A621" s="68"/>
      <c r="B621" s="92"/>
      <c r="C621" s="3"/>
      <c r="D621" s="70"/>
      <c r="E621" s="71"/>
      <c r="F621" s="71"/>
      <c r="G621" s="71"/>
    </row>
    <row r="622" spans="1:7" ht="15">
      <c r="A622" s="68"/>
      <c r="B622" s="92"/>
      <c r="C622" s="3"/>
      <c r="D622" s="70"/>
      <c r="E622" s="71"/>
      <c r="F622" s="71"/>
      <c r="G622" s="71"/>
    </row>
    <row r="623" spans="1:7" ht="15">
      <c r="A623" s="68"/>
      <c r="B623" s="92"/>
      <c r="C623" s="3"/>
      <c r="D623" s="70"/>
      <c r="E623" s="71"/>
      <c r="F623" s="71"/>
      <c r="G623" s="71"/>
    </row>
    <row r="624" spans="1:7" ht="15">
      <c r="A624" s="68"/>
      <c r="B624" s="92"/>
      <c r="C624" s="3"/>
      <c r="D624" s="70"/>
      <c r="E624" s="71"/>
      <c r="F624" s="71"/>
      <c r="G624" s="71"/>
    </row>
    <row r="625" spans="1:7" ht="15">
      <c r="A625" s="68"/>
      <c r="B625" s="92"/>
      <c r="C625" s="3"/>
      <c r="D625" s="70"/>
      <c r="E625" s="71"/>
      <c r="F625" s="71"/>
      <c r="G625" s="71"/>
    </row>
    <row r="626" spans="1:7" ht="15">
      <c r="A626" s="68"/>
      <c r="B626" s="92"/>
      <c r="C626" s="3"/>
      <c r="D626" s="72"/>
      <c r="E626" s="71"/>
      <c r="F626" s="71"/>
      <c r="G626" s="71"/>
    </row>
    <row r="627" spans="1:7" ht="15">
      <c r="A627" s="68"/>
      <c r="B627" s="92"/>
      <c r="C627" s="3"/>
      <c r="D627" s="72"/>
      <c r="E627" s="71"/>
      <c r="F627" s="71"/>
      <c r="G627" s="71"/>
    </row>
    <row r="628" spans="1:7" ht="15">
      <c r="A628" s="68"/>
      <c r="B628" s="92"/>
      <c r="C628" s="3"/>
      <c r="D628" s="72"/>
      <c r="E628" s="71"/>
      <c r="F628" s="71"/>
      <c r="G628" s="71"/>
    </row>
    <row r="629" spans="1:7" ht="15">
      <c r="A629" s="68"/>
      <c r="B629" s="92"/>
      <c r="C629" s="3"/>
      <c r="D629" s="72"/>
      <c r="E629" s="71"/>
      <c r="F629" s="71"/>
      <c r="G629" s="71"/>
    </row>
    <row r="630" spans="1:7" ht="15">
      <c r="A630" s="68"/>
      <c r="B630" s="92"/>
      <c r="C630" s="3"/>
      <c r="D630" s="72"/>
      <c r="E630" s="71"/>
      <c r="F630" s="71"/>
      <c r="G630" s="71"/>
    </row>
    <row r="631" spans="1:7" ht="15">
      <c r="A631" s="68"/>
      <c r="B631" s="92"/>
      <c r="C631" s="3"/>
      <c r="D631" s="70"/>
      <c r="E631" s="71"/>
      <c r="F631" s="71"/>
      <c r="G631" s="71"/>
    </row>
    <row r="632" spans="1:7" ht="15">
      <c r="A632" s="68"/>
      <c r="B632" s="92"/>
      <c r="C632" s="3"/>
      <c r="D632" s="70"/>
      <c r="E632" s="71"/>
      <c r="F632" s="71"/>
      <c r="G632" s="71"/>
    </row>
    <row r="633" spans="1:7" ht="15">
      <c r="A633" s="68"/>
      <c r="B633" s="92"/>
      <c r="C633" s="3"/>
      <c r="D633" s="70"/>
      <c r="E633" s="71"/>
      <c r="F633" s="71"/>
      <c r="G633" s="71"/>
    </row>
    <row r="634" spans="1:7" ht="15">
      <c r="A634" s="68"/>
      <c r="B634" s="92"/>
      <c r="C634" s="3"/>
      <c r="D634" s="70"/>
      <c r="E634" s="71"/>
      <c r="F634" s="71"/>
      <c r="G634" s="71"/>
    </row>
    <row r="635" spans="1:7" ht="15">
      <c r="A635" s="68"/>
      <c r="B635" s="92"/>
      <c r="C635" s="3"/>
      <c r="D635" s="70"/>
      <c r="E635" s="71"/>
      <c r="F635" s="71"/>
      <c r="G635" s="71"/>
    </row>
    <row r="636" spans="1:7" ht="15">
      <c r="A636" s="68"/>
      <c r="B636" s="92"/>
      <c r="C636" s="3"/>
      <c r="D636" s="70"/>
      <c r="E636" s="71"/>
      <c r="F636" s="71"/>
      <c r="G636" s="71"/>
    </row>
    <row r="637" spans="1:7" ht="15">
      <c r="A637" s="68"/>
      <c r="B637" s="92"/>
      <c r="C637" s="3"/>
      <c r="D637" s="70"/>
      <c r="E637" s="71"/>
      <c r="F637" s="71"/>
      <c r="G637" s="71"/>
    </row>
    <row r="638" spans="1:7" ht="15">
      <c r="A638" s="68"/>
      <c r="B638" s="92"/>
      <c r="C638" s="3"/>
      <c r="D638" s="70"/>
      <c r="E638" s="71"/>
      <c r="F638" s="71"/>
      <c r="G638" s="71"/>
    </row>
    <row r="639" spans="1:7" ht="15">
      <c r="A639" s="68"/>
      <c r="B639" s="92"/>
      <c r="C639" s="3"/>
      <c r="D639" s="70"/>
      <c r="E639" s="71"/>
      <c r="F639" s="71"/>
      <c r="G639" s="71"/>
    </row>
    <row r="640" spans="1:7" ht="15">
      <c r="A640" s="68"/>
      <c r="B640" s="92"/>
      <c r="C640" s="3"/>
      <c r="D640" s="70"/>
      <c r="E640" s="71"/>
      <c r="F640" s="71"/>
      <c r="G640" s="71"/>
    </row>
    <row r="641" spans="1:7" ht="15">
      <c r="A641" s="68"/>
      <c r="B641" s="92"/>
      <c r="C641" s="3"/>
      <c r="D641" s="70"/>
      <c r="E641" s="71"/>
      <c r="F641" s="71"/>
      <c r="G641" s="71"/>
    </row>
    <row r="642" spans="1:7" ht="15">
      <c r="A642" s="68"/>
      <c r="B642" s="92"/>
      <c r="C642" s="3"/>
      <c r="D642" s="70"/>
      <c r="E642" s="71"/>
      <c r="F642" s="71"/>
      <c r="G642" s="71"/>
    </row>
    <row r="643" spans="1:7" ht="15">
      <c r="A643" s="68"/>
      <c r="B643" s="92"/>
      <c r="C643" s="3"/>
      <c r="D643" s="70"/>
      <c r="E643" s="71"/>
      <c r="F643" s="71"/>
      <c r="G643" s="71"/>
    </row>
    <row r="644" spans="1:7" ht="15">
      <c r="A644" s="68"/>
      <c r="B644" s="92"/>
      <c r="C644" s="3"/>
      <c r="D644" s="70"/>
      <c r="E644" s="71"/>
      <c r="F644" s="71"/>
      <c r="G644" s="71"/>
    </row>
    <row r="645" spans="1:7" ht="15">
      <c r="A645" s="68"/>
      <c r="B645" s="92"/>
      <c r="C645" s="3"/>
      <c r="D645" s="70"/>
      <c r="E645" s="71"/>
      <c r="F645" s="71"/>
      <c r="G645" s="71"/>
    </row>
    <row r="646" spans="1:7" ht="15">
      <c r="A646" s="68"/>
      <c r="B646" s="92"/>
      <c r="C646" s="3"/>
      <c r="D646" s="70"/>
      <c r="E646" s="71"/>
      <c r="F646" s="71"/>
      <c r="G646" s="71"/>
    </row>
    <row r="647" spans="1:7" ht="15">
      <c r="A647" s="68"/>
      <c r="B647" s="92"/>
      <c r="C647" s="3"/>
      <c r="D647" s="70"/>
      <c r="E647" s="71"/>
      <c r="F647" s="71"/>
      <c r="G647" s="71"/>
    </row>
    <row r="648" spans="1:7" ht="15">
      <c r="A648" s="68"/>
      <c r="B648" s="92"/>
      <c r="C648" s="3"/>
      <c r="D648" s="70"/>
      <c r="E648" s="71"/>
      <c r="F648" s="71"/>
      <c r="G648" s="71"/>
    </row>
    <row r="649" spans="1:7" ht="15">
      <c r="A649" s="68"/>
      <c r="B649" s="92"/>
      <c r="C649" s="3"/>
      <c r="D649" s="70"/>
      <c r="E649" s="71"/>
      <c r="F649" s="71"/>
      <c r="G649" s="71"/>
    </row>
    <row r="650" spans="1:7" ht="15">
      <c r="A650" s="68"/>
      <c r="B650" s="92"/>
      <c r="C650" s="3"/>
      <c r="D650" s="70"/>
      <c r="E650" s="71"/>
      <c r="F650" s="71"/>
      <c r="G650" s="71"/>
    </row>
    <row r="651" spans="1:7" ht="15">
      <c r="A651" s="68"/>
      <c r="B651" s="92"/>
      <c r="C651" s="3"/>
      <c r="D651" s="70"/>
      <c r="E651" s="71"/>
      <c r="F651" s="71"/>
      <c r="G651" s="71"/>
    </row>
    <row r="652" spans="1:7" ht="15">
      <c r="A652" s="68"/>
      <c r="B652" s="92"/>
      <c r="C652" s="3"/>
      <c r="D652" s="70"/>
      <c r="E652" s="71"/>
      <c r="F652" s="71"/>
      <c r="G652" s="71"/>
    </row>
    <row r="653" spans="1:7" ht="15">
      <c r="A653" s="68"/>
      <c r="B653" s="92"/>
      <c r="C653" s="3"/>
      <c r="D653" s="70"/>
      <c r="E653" s="71"/>
      <c r="F653" s="71"/>
      <c r="G653" s="71"/>
    </row>
    <row r="654" spans="1:7" ht="15">
      <c r="A654" s="68"/>
      <c r="B654" s="92"/>
      <c r="C654" s="3"/>
      <c r="D654" s="70"/>
      <c r="E654" s="71"/>
      <c r="F654" s="71"/>
      <c r="G654" s="71"/>
    </row>
    <row r="655" spans="1:7" ht="15">
      <c r="A655" s="68"/>
      <c r="B655" s="92"/>
      <c r="C655" s="3"/>
      <c r="D655" s="70"/>
      <c r="E655" s="71"/>
      <c r="F655" s="71"/>
      <c r="G655" s="71"/>
    </row>
    <row r="656" spans="1:7" ht="15">
      <c r="A656" s="68"/>
      <c r="B656" s="92"/>
      <c r="C656" s="3"/>
      <c r="D656" s="70"/>
      <c r="E656" s="71"/>
      <c r="F656" s="71"/>
      <c r="G656" s="71"/>
    </row>
    <row r="657" spans="1:7" ht="15">
      <c r="A657" s="68"/>
      <c r="B657" s="92"/>
      <c r="C657" s="3"/>
      <c r="D657" s="70"/>
      <c r="E657" s="71"/>
      <c r="F657" s="71"/>
      <c r="G657" s="71"/>
    </row>
    <row r="658" spans="1:7" ht="15">
      <c r="A658" s="68"/>
      <c r="B658" s="92"/>
      <c r="C658" s="3"/>
      <c r="D658" s="70"/>
      <c r="E658" s="71"/>
      <c r="F658" s="71"/>
      <c r="G658" s="71"/>
    </row>
    <row r="659" spans="1:7" ht="15">
      <c r="A659" s="68"/>
      <c r="B659" s="92"/>
      <c r="C659" s="3"/>
      <c r="D659" s="70"/>
      <c r="E659" s="71"/>
      <c r="F659" s="71"/>
      <c r="G659" s="71"/>
    </row>
    <row r="660" spans="1:7" ht="15">
      <c r="A660" s="68"/>
      <c r="B660" s="92"/>
      <c r="C660" s="3"/>
      <c r="D660" s="70"/>
      <c r="E660" s="71"/>
      <c r="F660" s="71"/>
      <c r="G660" s="71"/>
    </row>
    <row r="661" spans="1:7" ht="15">
      <c r="A661" s="68"/>
      <c r="B661" s="92"/>
      <c r="C661" s="3"/>
      <c r="D661" s="70"/>
      <c r="E661" s="71"/>
      <c r="F661" s="71"/>
      <c r="G661" s="71"/>
    </row>
    <row r="662" spans="1:7" ht="15">
      <c r="A662" s="68"/>
      <c r="B662" s="92"/>
      <c r="C662" s="3"/>
      <c r="D662" s="70"/>
      <c r="E662" s="71"/>
      <c r="F662" s="71"/>
      <c r="G662" s="71"/>
    </row>
    <row r="663" spans="1:7" ht="15">
      <c r="A663" s="68"/>
      <c r="B663" s="92"/>
      <c r="C663" s="3"/>
      <c r="D663" s="70"/>
      <c r="E663" s="71"/>
      <c r="F663" s="71"/>
      <c r="G663" s="71"/>
    </row>
    <row r="664" spans="1:7" ht="15">
      <c r="A664" s="68"/>
      <c r="B664" s="92"/>
      <c r="C664" s="3"/>
      <c r="D664" s="70"/>
      <c r="E664" s="71"/>
      <c r="F664" s="71"/>
      <c r="G664" s="71"/>
    </row>
    <row r="665" spans="1:7" ht="15">
      <c r="A665" s="68"/>
      <c r="B665" s="92"/>
      <c r="C665" s="3"/>
      <c r="D665" s="70"/>
      <c r="E665" s="71"/>
      <c r="F665" s="71"/>
      <c r="G665" s="71"/>
    </row>
    <row r="666" spans="1:7" ht="15">
      <c r="A666" s="68"/>
      <c r="B666" s="92"/>
      <c r="C666" s="3"/>
      <c r="D666" s="70"/>
      <c r="E666" s="71"/>
      <c r="F666" s="71"/>
      <c r="G666" s="71"/>
    </row>
    <row r="667" spans="1:7" ht="15">
      <c r="A667" s="68"/>
      <c r="B667" s="92"/>
      <c r="C667" s="3"/>
      <c r="D667" s="70"/>
      <c r="E667" s="71"/>
      <c r="F667" s="71"/>
      <c r="G667" s="71"/>
    </row>
    <row r="668" spans="1:7" ht="15">
      <c r="A668" s="68"/>
      <c r="B668" s="92"/>
      <c r="C668" s="3"/>
      <c r="D668" s="70"/>
      <c r="E668" s="71"/>
      <c r="F668" s="71"/>
      <c r="G668" s="71"/>
    </row>
    <row r="669" spans="1:7" ht="15">
      <c r="A669" s="68"/>
      <c r="B669" s="92"/>
      <c r="C669" s="3"/>
      <c r="D669" s="70"/>
      <c r="E669" s="71"/>
      <c r="F669" s="71"/>
      <c r="G669" s="71"/>
    </row>
    <row r="670" spans="1:7" ht="15">
      <c r="A670" s="68"/>
      <c r="B670" s="92"/>
      <c r="C670" s="3"/>
      <c r="D670" s="70"/>
      <c r="E670" s="71"/>
      <c r="F670" s="71"/>
      <c r="G670" s="71"/>
    </row>
    <row r="671" spans="1:7" ht="15">
      <c r="A671" s="68"/>
      <c r="B671" s="92"/>
      <c r="C671" s="3"/>
      <c r="D671" s="70"/>
      <c r="E671" s="71"/>
      <c r="F671" s="71"/>
      <c r="G671" s="71"/>
    </row>
    <row r="672" spans="1:7" ht="15">
      <c r="A672" s="68"/>
      <c r="B672" s="92"/>
      <c r="C672" s="3"/>
      <c r="D672" s="70"/>
      <c r="E672" s="71"/>
      <c r="F672" s="71"/>
      <c r="G672" s="71"/>
    </row>
    <row r="673" spans="1:7" ht="15">
      <c r="A673" s="68"/>
      <c r="B673" s="92"/>
      <c r="C673" s="3"/>
      <c r="D673" s="70"/>
      <c r="E673" s="71"/>
      <c r="F673" s="71"/>
      <c r="G673" s="71"/>
    </row>
    <row r="674" spans="1:7" ht="15">
      <c r="A674" s="68"/>
      <c r="B674" s="92"/>
      <c r="C674" s="3"/>
      <c r="D674" s="70"/>
      <c r="E674" s="71"/>
      <c r="F674" s="71"/>
      <c r="G674" s="71"/>
    </row>
    <row r="675" spans="1:7" ht="15">
      <c r="A675" s="68"/>
      <c r="B675" s="92"/>
      <c r="C675" s="3"/>
      <c r="D675" s="70"/>
      <c r="E675" s="71"/>
      <c r="F675" s="71"/>
      <c r="G675" s="71"/>
    </row>
    <row r="676" spans="1:7" ht="15">
      <c r="A676" s="68"/>
      <c r="B676" s="92"/>
      <c r="C676" s="3"/>
      <c r="D676" s="70"/>
      <c r="E676" s="71"/>
      <c r="F676" s="71"/>
      <c r="G676" s="71"/>
    </row>
    <row r="677" spans="1:7" ht="15">
      <c r="A677" s="68"/>
      <c r="B677" s="92"/>
      <c r="C677" s="3"/>
      <c r="D677" s="70"/>
      <c r="E677" s="71"/>
      <c r="F677" s="71"/>
      <c r="G677" s="71"/>
    </row>
    <row r="678" spans="1:7" ht="15">
      <c r="A678" s="68"/>
      <c r="B678" s="92"/>
      <c r="C678" s="3"/>
      <c r="D678" s="70"/>
      <c r="E678" s="71"/>
      <c r="F678" s="71"/>
      <c r="G678" s="71"/>
    </row>
    <row r="679" spans="1:7" ht="15">
      <c r="A679" s="68"/>
      <c r="B679" s="92"/>
      <c r="C679" s="91"/>
      <c r="D679" s="70"/>
      <c r="E679" s="71"/>
      <c r="F679" s="71"/>
      <c r="G679" s="71"/>
    </row>
    <row r="680" spans="1:7" ht="15">
      <c r="A680" s="68"/>
      <c r="B680" s="92"/>
      <c r="C680" s="3"/>
      <c r="D680" s="70"/>
      <c r="E680" s="71"/>
      <c r="F680" s="71"/>
      <c r="G680" s="71"/>
    </row>
    <row r="681" spans="1:7" ht="15">
      <c r="A681" s="68"/>
      <c r="B681" s="92"/>
      <c r="C681" s="3"/>
      <c r="D681" s="70"/>
      <c r="E681" s="71"/>
      <c r="F681" s="71"/>
      <c r="G681" s="71"/>
    </row>
    <row r="682" spans="1:7" ht="15">
      <c r="A682" s="68"/>
      <c r="B682" s="92"/>
      <c r="C682" s="3"/>
      <c r="D682" s="70"/>
      <c r="E682" s="71"/>
      <c r="F682" s="71"/>
      <c r="G682" s="71"/>
    </row>
    <row r="683" spans="1:7" ht="15">
      <c r="A683" s="68"/>
      <c r="B683" s="92"/>
      <c r="C683" s="3"/>
      <c r="D683" s="70"/>
      <c r="E683" s="71"/>
      <c r="F683" s="71"/>
      <c r="G683" s="71"/>
    </row>
    <row r="684" spans="1:7" ht="15">
      <c r="A684" s="68"/>
      <c r="B684" s="92"/>
      <c r="C684" s="3"/>
      <c r="D684" s="70"/>
      <c r="E684" s="71"/>
      <c r="F684" s="71"/>
      <c r="G684" s="71"/>
    </row>
    <row r="685" spans="1:7" ht="15">
      <c r="A685" s="68"/>
      <c r="B685" s="92"/>
      <c r="C685" s="3"/>
      <c r="D685" s="70"/>
      <c r="E685" s="71"/>
      <c r="F685" s="71"/>
      <c r="G685" s="71"/>
    </row>
    <row r="686" spans="1:7" ht="15">
      <c r="A686" s="68"/>
      <c r="B686" s="92"/>
      <c r="C686" s="3"/>
      <c r="D686" s="70"/>
      <c r="E686" s="71"/>
      <c r="F686" s="71"/>
      <c r="G686" s="71"/>
    </row>
    <row r="687" spans="1:7" ht="15">
      <c r="A687" s="68"/>
      <c r="B687" s="92"/>
      <c r="C687" s="3"/>
      <c r="D687" s="70"/>
      <c r="E687" s="71"/>
      <c r="F687" s="71"/>
      <c r="G687" s="71"/>
    </row>
    <row r="688" spans="1:7" ht="15">
      <c r="A688" s="68"/>
      <c r="B688" s="92"/>
      <c r="C688" s="3"/>
      <c r="D688" s="70"/>
      <c r="E688" s="71"/>
      <c r="F688" s="71"/>
      <c r="G688" s="71"/>
    </row>
    <row r="689" spans="1:7" ht="15">
      <c r="A689" s="68"/>
      <c r="B689" s="92"/>
      <c r="C689" s="3"/>
      <c r="D689" s="70"/>
      <c r="E689" s="71"/>
      <c r="F689" s="71"/>
      <c r="G689" s="71"/>
    </row>
    <row r="690" spans="1:7" ht="15">
      <c r="A690" s="68"/>
      <c r="B690" s="92"/>
      <c r="C690" s="3"/>
      <c r="D690" s="70"/>
      <c r="E690" s="71"/>
      <c r="F690" s="71"/>
      <c r="G690" s="71"/>
    </row>
    <row r="691" spans="1:7" ht="15">
      <c r="A691" s="68"/>
      <c r="B691" s="92"/>
      <c r="C691" s="3"/>
      <c r="D691" s="70"/>
      <c r="E691" s="71"/>
      <c r="F691" s="71"/>
      <c r="G691" s="71"/>
    </row>
    <row r="692" spans="1:7" ht="15">
      <c r="A692" s="68"/>
      <c r="B692" s="92"/>
      <c r="C692" s="3"/>
      <c r="D692" s="70"/>
      <c r="E692" s="71"/>
      <c r="F692" s="71"/>
      <c r="G692" s="71"/>
    </row>
    <row r="693" spans="1:7" ht="15">
      <c r="A693" s="68"/>
      <c r="B693" s="92"/>
      <c r="C693" s="3"/>
      <c r="D693" s="70"/>
      <c r="E693" s="71"/>
      <c r="F693" s="71"/>
      <c r="G693" s="71"/>
    </row>
    <row r="694" spans="1:7" ht="15">
      <c r="A694" s="68"/>
      <c r="B694" s="92"/>
      <c r="C694" s="3"/>
      <c r="D694" s="70"/>
      <c r="E694" s="71"/>
      <c r="F694" s="71"/>
      <c r="G694" s="71"/>
    </row>
    <row r="695" spans="1:7" ht="15">
      <c r="A695" s="68"/>
      <c r="B695" s="92"/>
      <c r="C695" s="3"/>
      <c r="D695" s="70"/>
      <c r="E695" s="71"/>
      <c r="F695" s="71"/>
      <c r="G695" s="71"/>
    </row>
    <row r="696" spans="1:7" ht="15">
      <c r="A696" s="68"/>
      <c r="B696" s="92"/>
      <c r="C696" s="3"/>
      <c r="D696" s="70"/>
      <c r="E696" s="71"/>
      <c r="F696" s="71"/>
      <c r="G696" s="71"/>
    </row>
    <row r="697" spans="1:7" ht="15">
      <c r="A697" s="68"/>
      <c r="B697" s="92"/>
      <c r="C697" s="3"/>
      <c r="D697" s="70"/>
      <c r="E697" s="71"/>
      <c r="F697" s="71"/>
      <c r="G697" s="71"/>
    </row>
    <row r="698" spans="1:7" ht="15">
      <c r="A698" s="68"/>
      <c r="B698" s="92"/>
      <c r="C698" s="3"/>
      <c r="D698" s="70"/>
      <c r="E698" s="71"/>
      <c r="F698" s="71"/>
      <c r="G698" s="71"/>
    </row>
    <row r="699" spans="1:7" ht="15">
      <c r="A699" s="68"/>
      <c r="B699" s="92"/>
      <c r="C699" s="3"/>
      <c r="D699" s="70"/>
      <c r="E699" s="71"/>
      <c r="F699" s="71"/>
      <c r="G699" s="71"/>
    </row>
    <row r="700" spans="1:7" ht="15">
      <c r="A700" s="68"/>
      <c r="B700" s="92"/>
      <c r="C700" s="3"/>
      <c r="D700" s="70"/>
      <c r="E700" s="71"/>
      <c r="F700" s="71"/>
      <c r="G700" s="71"/>
    </row>
    <row r="701" spans="1:7" ht="15">
      <c r="A701" s="68"/>
      <c r="B701" s="92"/>
      <c r="C701" s="3"/>
      <c r="D701" s="70"/>
      <c r="E701" s="71"/>
      <c r="F701" s="71"/>
      <c r="G701" s="71"/>
    </row>
    <row r="702" spans="1:7" ht="15">
      <c r="A702" s="68"/>
      <c r="B702" s="92"/>
      <c r="C702" s="3"/>
      <c r="D702" s="70"/>
      <c r="E702" s="71"/>
      <c r="F702" s="71"/>
      <c r="G702" s="71"/>
    </row>
    <row r="703" spans="1:7" ht="15">
      <c r="A703" s="68"/>
      <c r="B703" s="92"/>
      <c r="C703" s="3"/>
      <c r="D703" s="70"/>
      <c r="E703" s="71"/>
      <c r="F703" s="71"/>
      <c r="G703" s="71"/>
    </row>
    <row r="704" spans="1:7" ht="15">
      <c r="A704" s="68"/>
      <c r="B704" s="92"/>
      <c r="C704" s="3"/>
      <c r="D704" s="70"/>
      <c r="E704" s="71"/>
      <c r="F704" s="71"/>
      <c r="G704" s="71"/>
    </row>
    <row r="705" spans="1:7" ht="15">
      <c r="A705" s="68"/>
      <c r="B705" s="92"/>
      <c r="C705" s="3"/>
      <c r="D705" s="70"/>
      <c r="E705" s="71"/>
      <c r="F705" s="71"/>
      <c r="G705" s="71"/>
    </row>
    <row r="706" spans="1:7" ht="15">
      <c r="A706" s="68"/>
      <c r="B706" s="92"/>
      <c r="C706" s="3"/>
      <c r="D706" s="70"/>
      <c r="E706" s="71"/>
      <c r="F706" s="71"/>
      <c r="G706" s="71"/>
    </row>
    <row r="707" spans="1:7" ht="15">
      <c r="A707" s="68"/>
      <c r="B707" s="92"/>
      <c r="C707" s="3"/>
      <c r="D707" s="70"/>
      <c r="E707" s="71"/>
      <c r="F707" s="71"/>
      <c r="G707" s="71"/>
    </row>
    <row r="708" spans="1:7" ht="15">
      <c r="A708" s="68"/>
      <c r="B708" s="92"/>
      <c r="C708" s="3"/>
      <c r="D708" s="70"/>
      <c r="E708" s="71"/>
      <c r="F708" s="71"/>
      <c r="G708" s="71"/>
    </row>
    <row r="709" spans="1:7" ht="15">
      <c r="A709" s="68"/>
      <c r="B709" s="92"/>
      <c r="C709" s="3"/>
      <c r="D709" s="70"/>
      <c r="E709" s="71"/>
      <c r="F709" s="71"/>
      <c r="G709" s="71"/>
    </row>
    <row r="710" spans="1:7" ht="15">
      <c r="A710" s="68"/>
      <c r="B710" s="92"/>
      <c r="C710" s="3"/>
      <c r="D710" s="70"/>
      <c r="E710" s="71"/>
      <c r="F710" s="71"/>
      <c r="G710" s="71"/>
    </row>
    <row r="711" spans="1:7" ht="15">
      <c r="A711" s="68"/>
      <c r="B711" s="92"/>
      <c r="C711" s="3"/>
      <c r="D711" s="70"/>
      <c r="E711" s="71"/>
      <c r="F711" s="71"/>
      <c r="G711" s="71"/>
    </row>
    <row r="712" spans="1:7" ht="15">
      <c r="A712" s="68"/>
      <c r="B712" s="92"/>
      <c r="C712" s="3"/>
      <c r="D712" s="70"/>
      <c r="E712" s="71"/>
      <c r="F712" s="71"/>
      <c r="G712" s="71"/>
    </row>
    <row r="713" spans="1:7" ht="15">
      <c r="A713" s="68"/>
      <c r="B713" s="92"/>
      <c r="C713" s="3"/>
      <c r="D713" s="70"/>
      <c r="E713" s="71"/>
      <c r="F713" s="71"/>
      <c r="G713" s="71"/>
    </row>
    <row r="714" spans="1:7" ht="15">
      <c r="A714" s="68"/>
      <c r="B714" s="92"/>
      <c r="C714" s="3"/>
      <c r="D714" s="70"/>
      <c r="E714" s="71"/>
      <c r="F714" s="71"/>
      <c r="G714" s="71"/>
    </row>
    <row r="715" spans="1:7" ht="15">
      <c r="A715" s="68"/>
      <c r="B715" s="92"/>
      <c r="C715" s="3"/>
      <c r="D715" s="70"/>
      <c r="E715" s="71"/>
      <c r="F715" s="71"/>
      <c r="G715" s="71"/>
    </row>
    <row r="716" spans="1:7" ht="15">
      <c r="A716" s="68"/>
      <c r="B716" s="92"/>
      <c r="C716" s="3"/>
      <c r="D716" s="70"/>
      <c r="E716" s="71"/>
      <c r="F716" s="71"/>
      <c r="G716" s="71"/>
    </row>
    <row r="717" spans="1:7" ht="15">
      <c r="A717" s="68"/>
      <c r="B717" s="92"/>
      <c r="C717" s="3"/>
      <c r="D717" s="70"/>
      <c r="E717" s="71"/>
      <c r="F717" s="71"/>
      <c r="G717" s="71"/>
    </row>
    <row r="718" spans="1:7" ht="15">
      <c r="A718" s="68"/>
      <c r="B718" s="92"/>
      <c r="C718" s="3"/>
      <c r="D718" s="70"/>
      <c r="E718" s="71"/>
      <c r="F718" s="71"/>
      <c r="G718" s="71"/>
    </row>
    <row r="719" spans="1:7" ht="15">
      <c r="A719" s="68"/>
      <c r="B719" s="92"/>
      <c r="C719" s="3"/>
      <c r="D719" s="70"/>
      <c r="E719" s="71"/>
      <c r="F719" s="71"/>
      <c r="G719" s="71"/>
    </row>
    <row r="720" spans="1:7" ht="15">
      <c r="A720" s="68"/>
      <c r="B720" s="92"/>
      <c r="C720" s="3"/>
      <c r="D720" s="70"/>
      <c r="E720" s="71"/>
      <c r="F720" s="71"/>
      <c r="G720" s="71"/>
    </row>
    <row r="721" spans="1:7" ht="15">
      <c r="A721" s="68"/>
      <c r="B721" s="92"/>
      <c r="C721" s="3"/>
      <c r="D721" s="70"/>
      <c r="E721" s="71"/>
      <c r="F721" s="71"/>
      <c r="G721" s="71"/>
    </row>
    <row r="722" spans="1:7" ht="15">
      <c r="A722" s="68"/>
      <c r="B722" s="92"/>
      <c r="C722" s="3"/>
      <c r="D722" s="70"/>
      <c r="E722" s="71"/>
      <c r="F722" s="71"/>
      <c r="G722" s="71"/>
    </row>
    <row r="723" spans="1:7" ht="15">
      <c r="A723" s="68"/>
      <c r="B723" s="92"/>
      <c r="C723" s="3"/>
      <c r="D723" s="70"/>
      <c r="E723" s="71"/>
      <c r="F723" s="71"/>
      <c r="G723" s="71"/>
    </row>
    <row r="724" spans="1:7" ht="15">
      <c r="A724" s="68"/>
      <c r="B724" s="92"/>
      <c r="C724" s="3"/>
      <c r="D724" s="70"/>
      <c r="E724" s="71"/>
      <c r="F724" s="71"/>
      <c r="G724" s="71"/>
    </row>
    <row r="725" spans="1:7" ht="15">
      <c r="A725" s="68"/>
      <c r="B725" s="92"/>
      <c r="C725" s="3"/>
      <c r="D725" s="70"/>
      <c r="E725" s="71"/>
      <c r="F725" s="71"/>
      <c r="G725" s="71"/>
    </row>
    <row r="726" spans="1:7" ht="15">
      <c r="A726" s="68"/>
      <c r="B726" s="92"/>
      <c r="C726" s="3"/>
      <c r="D726" s="70"/>
      <c r="E726" s="71"/>
      <c r="F726" s="71"/>
      <c r="G726" s="71"/>
    </row>
    <row r="727" spans="1:7" ht="15">
      <c r="A727" s="68"/>
      <c r="B727" s="92"/>
      <c r="C727" s="3"/>
      <c r="D727" s="70"/>
      <c r="E727" s="71"/>
      <c r="F727" s="71"/>
      <c r="G727" s="71"/>
    </row>
    <row r="728" spans="1:7" ht="15">
      <c r="A728" s="68"/>
      <c r="B728" s="92"/>
      <c r="C728" s="3"/>
      <c r="D728" s="70"/>
      <c r="E728" s="71"/>
      <c r="F728" s="71"/>
      <c r="G728" s="71"/>
    </row>
    <row r="729" spans="1:7" ht="15">
      <c r="A729" s="68"/>
      <c r="B729" s="92"/>
      <c r="C729" s="3"/>
      <c r="D729" s="70"/>
      <c r="E729" s="71"/>
      <c r="F729" s="71"/>
      <c r="G729" s="71"/>
    </row>
    <row r="730" spans="1:7" ht="15">
      <c r="A730" s="68"/>
      <c r="B730" s="92"/>
      <c r="C730" s="3"/>
      <c r="D730" s="70"/>
      <c r="E730" s="71"/>
      <c r="F730" s="71"/>
      <c r="G730" s="71"/>
    </row>
    <row r="731" spans="1:7" ht="15">
      <c r="A731" s="68"/>
      <c r="B731" s="92"/>
      <c r="C731" s="3"/>
      <c r="D731" s="70"/>
      <c r="E731" s="71"/>
      <c r="F731" s="71"/>
      <c r="G731" s="71"/>
    </row>
    <row r="732" spans="1:7" ht="15">
      <c r="A732" s="68"/>
      <c r="B732" s="92"/>
      <c r="C732" s="3"/>
      <c r="D732" s="70"/>
      <c r="E732" s="71"/>
      <c r="F732" s="71"/>
      <c r="G732" s="71"/>
    </row>
    <row r="733" spans="1:7" ht="15">
      <c r="A733" s="68"/>
      <c r="B733" s="92"/>
      <c r="C733" s="3"/>
      <c r="D733" s="70"/>
      <c r="E733" s="71"/>
      <c r="F733" s="71"/>
      <c r="G733" s="71"/>
    </row>
    <row r="734" spans="1:7" ht="15">
      <c r="A734" s="68"/>
      <c r="B734" s="92"/>
      <c r="C734" s="3"/>
      <c r="D734" s="70"/>
      <c r="E734" s="71"/>
      <c r="F734" s="71"/>
      <c r="G734" s="71"/>
    </row>
    <row r="735" spans="1:7" ht="15">
      <c r="A735" s="68"/>
      <c r="B735" s="92"/>
      <c r="C735" s="3"/>
      <c r="D735" s="70"/>
      <c r="E735" s="71"/>
      <c r="F735" s="71"/>
      <c r="G735" s="71"/>
    </row>
    <row r="736" spans="1:7" ht="15">
      <c r="A736" s="68"/>
      <c r="B736" s="92"/>
      <c r="C736" s="3"/>
      <c r="D736" s="70"/>
      <c r="E736" s="71"/>
      <c r="F736" s="71"/>
      <c r="G736" s="71"/>
    </row>
    <row r="737" spans="1:7" ht="15">
      <c r="A737" s="68"/>
      <c r="B737" s="92"/>
      <c r="C737" s="3"/>
      <c r="D737" s="70"/>
      <c r="E737" s="71"/>
      <c r="F737" s="71"/>
      <c r="G737" s="71"/>
    </row>
    <row r="738" spans="1:7" ht="15">
      <c r="A738" s="68"/>
      <c r="B738" s="92"/>
      <c r="C738" s="3"/>
      <c r="D738" s="70"/>
      <c r="E738" s="71"/>
      <c r="F738" s="71"/>
      <c r="G738" s="71"/>
    </row>
    <row r="739" spans="1:7" ht="15">
      <c r="A739" s="68"/>
      <c r="B739" s="92"/>
      <c r="C739" s="3"/>
      <c r="D739" s="70"/>
      <c r="E739" s="71"/>
      <c r="F739" s="71"/>
      <c r="G739" s="71"/>
    </row>
    <row r="740" spans="1:7" ht="15">
      <c r="A740" s="68"/>
      <c r="B740" s="92"/>
      <c r="C740" s="3"/>
      <c r="D740" s="70"/>
      <c r="E740" s="71"/>
      <c r="F740" s="71"/>
      <c r="G740" s="71"/>
    </row>
    <row r="741" spans="1:7" ht="15">
      <c r="A741" s="68"/>
      <c r="B741" s="92"/>
      <c r="C741" s="3"/>
      <c r="D741" s="70"/>
      <c r="E741" s="71"/>
      <c r="F741" s="71"/>
      <c r="G741" s="71"/>
    </row>
    <row r="742" spans="1:7" ht="15">
      <c r="A742" s="68"/>
      <c r="B742" s="92"/>
      <c r="C742" s="3"/>
      <c r="D742" s="70"/>
      <c r="E742" s="71"/>
      <c r="F742" s="71"/>
      <c r="G742" s="71"/>
    </row>
    <row r="743" spans="1:7" ht="15">
      <c r="A743" s="68"/>
      <c r="B743" s="92"/>
      <c r="C743" s="3"/>
      <c r="D743" s="70"/>
      <c r="E743" s="71"/>
      <c r="F743" s="71"/>
      <c r="G743" s="71"/>
    </row>
    <row r="744" spans="1:7" ht="15">
      <c r="A744" s="68"/>
      <c r="B744" s="92"/>
      <c r="C744" s="3"/>
      <c r="D744" s="70"/>
      <c r="E744" s="71"/>
      <c r="F744" s="71"/>
      <c r="G744" s="71"/>
    </row>
    <row r="745" spans="1:7" ht="15">
      <c r="A745" s="68"/>
      <c r="B745" s="92"/>
      <c r="C745" s="3"/>
      <c r="D745" s="70"/>
      <c r="E745" s="71"/>
      <c r="F745" s="71"/>
      <c r="G745" s="71"/>
    </row>
    <row r="746" spans="1:7" ht="15">
      <c r="A746" s="68"/>
      <c r="B746" s="92"/>
      <c r="C746" s="3"/>
      <c r="D746" s="70"/>
      <c r="E746" s="71"/>
      <c r="F746" s="71"/>
      <c r="G746" s="71"/>
    </row>
    <row r="747" spans="1:7" ht="15">
      <c r="A747" s="68"/>
      <c r="B747" s="92"/>
      <c r="C747" s="3"/>
      <c r="D747" s="70"/>
      <c r="E747" s="71"/>
      <c r="F747" s="71"/>
      <c r="G747" s="71"/>
    </row>
    <row r="748" spans="1:7" ht="15">
      <c r="A748" s="68"/>
      <c r="B748" s="92"/>
      <c r="C748" s="3"/>
      <c r="D748" s="70"/>
      <c r="E748" s="71"/>
      <c r="F748" s="71"/>
      <c r="G748" s="71"/>
    </row>
    <row r="749" spans="1:7" ht="15">
      <c r="A749" s="68"/>
      <c r="B749" s="92"/>
      <c r="C749" s="3"/>
      <c r="D749" s="70"/>
      <c r="E749" s="71"/>
      <c r="F749" s="71"/>
      <c r="G749" s="71"/>
    </row>
    <row r="750" spans="1:7" ht="15">
      <c r="A750" s="68"/>
      <c r="B750" s="92"/>
      <c r="C750" s="3"/>
      <c r="D750" s="70"/>
      <c r="E750" s="71"/>
      <c r="F750" s="71"/>
      <c r="G750" s="71"/>
    </row>
    <row r="751" spans="1:7" ht="15">
      <c r="A751" s="68"/>
      <c r="B751" s="92"/>
      <c r="C751" s="3"/>
      <c r="D751" s="70"/>
      <c r="E751" s="71"/>
      <c r="F751" s="71"/>
      <c r="G751" s="71"/>
    </row>
    <row r="752" spans="1:7" ht="15">
      <c r="A752" s="68"/>
      <c r="B752" s="92"/>
      <c r="C752" s="3"/>
      <c r="D752" s="70"/>
      <c r="E752" s="71"/>
      <c r="F752" s="71"/>
      <c r="G752" s="71"/>
    </row>
    <row r="753" spans="1:7" ht="15">
      <c r="A753" s="68"/>
      <c r="B753" s="92"/>
      <c r="C753" s="3"/>
      <c r="D753" s="70"/>
      <c r="E753" s="71"/>
      <c r="F753" s="71"/>
      <c r="G753" s="71"/>
    </row>
    <row r="754" spans="1:7" ht="15">
      <c r="A754" s="68"/>
      <c r="B754" s="92"/>
      <c r="C754" s="3"/>
      <c r="D754" s="70"/>
      <c r="E754" s="71"/>
      <c r="F754" s="71"/>
      <c r="G754" s="71"/>
    </row>
    <row r="755" spans="1:7" ht="15">
      <c r="A755" s="68"/>
      <c r="B755" s="92"/>
      <c r="C755" s="91"/>
      <c r="D755" s="70"/>
      <c r="E755" s="71"/>
      <c r="F755" s="71"/>
      <c r="G755" s="71"/>
    </row>
    <row r="756" spans="1:7" ht="15">
      <c r="A756" s="68"/>
      <c r="B756" s="92"/>
      <c r="C756" s="3"/>
      <c r="D756" s="70"/>
      <c r="E756" s="71"/>
      <c r="F756" s="71"/>
      <c r="G756" s="71"/>
    </row>
    <row r="757" spans="1:7" ht="15">
      <c r="A757" s="68"/>
      <c r="B757" s="92"/>
      <c r="C757" s="3"/>
      <c r="D757" s="70"/>
      <c r="E757" s="71"/>
      <c r="F757" s="71"/>
      <c r="G757" s="71"/>
    </row>
    <row r="758" spans="1:7" ht="15">
      <c r="A758" s="68"/>
      <c r="B758" s="92"/>
      <c r="C758" s="3"/>
      <c r="D758" s="70"/>
      <c r="E758" s="71"/>
      <c r="F758" s="71"/>
      <c r="G758" s="71"/>
    </row>
    <row r="759" spans="1:7" ht="15">
      <c r="A759" s="68"/>
      <c r="B759" s="92"/>
      <c r="C759" s="3"/>
      <c r="D759" s="70"/>
      <c r="E759" s="71"/>
      <c r="F759" s="71"/>
      <c r="G759" s="71"/>
    </row>
    <row r="760" spans="1:7" ht="15">
      <c r="A760" s="68"/>
      <c r="B760" s="92"/>
      <c r="C760" s="3"/>
      <c r="D760" s="70"/>
      <c r="E760" s="71"/>
      <c r="F760" s="71"/>
      <c r="G760" s="71"/>
    </row>
    <row r="761" spans="1:7" ht="15">
      <c r="A761" s="68"/>
      <c r="B761" s="92"/>
      <c r="C761" s="3"/>
      <c r="D761" s="70"/>
      <c r="E761" s="71"/>
      <c r="F761" s="71"/>
      <c r="G761" s="71"/>
    </row>
    <row r="762" spans="1:7" ht="15">
      <c r="A762" s="68"/>
      <c r="B762" s="92"/>
      <c r="C762" s="3"/>
      <c r="D762" s="70"/>
      <c r="E762" s="71"/>
      <c r="F762" s="71"/>
      <c r="G762" s="71"/>
    </row>
    <row r="763" spans="1:7" ht="15">
      <c r="A763" s="68"/>
      <c r="B763" s="92"/>
      <c r="C763" s="3"/>
      <c r="D763" s="70"/>
      <c r="E763" s="71"/>
      <c r="F763" s="71"/>
      <c r="G763" s="71"/>
    </row>
    <row r="764" spans="1:7" ht="15">
      <c r="A764" s="68"/>
      <c r="B764" s="92"/>
      <c r="C764" s="3"/>
      <c r="D764" s="70"/>
      <c r="E764" s="71"/>
      <c r="F764" s="71"/>
      <c r="G764" s="71"/>
    </row>
    <row r="765" spans="1:7" ht="15">
      <c r="A765" s="68"/>
      <c r="B765" s="92"/>
      <c r="C765" s="3"/>
      <c r="D765" s="70"/>
      <c r="E765" s="71"/>
      <c r="F765" s="71"/>
      <c r="G765" s="71"/>
    </row>
    <row r="766" spans="1:7" ht="15">
      <c r="A766" s="68"/>
      <c r="B766" s="92"/>
      <c r="C766" s="3"/>
      <c r="D766" s="70"/>
      <c r="E766" s="71"/>
      <c r="F766" s="71"/>
      <c r="G766" s="71"/>
    </row>
    <row r="767" spans="1:7" ht="15">
      <c r="A767" s="68"/>
      <c r="B767" s="92"/>
      <c r="C767" s="3"/>
      <c r="D767" s="70"/>
      <c r="E767" s="71"/>
      <c r="F767" s="71"/>
      <c r="G767" s="71"/>
    </row>
    <row r="768" spans="1:7" ht="15">
      <c r="A768" s="68"/>
      <c r="B768" s="92"/>
      <c r="C768" s="3"/>
      <c r="D768" s="70"/>
      <c r="E768" s="71"/>
      <c r="F768" s="71"/>
      <c r="G768" s="71"/>
    </row>
    <row r="769" spans="1:7" ht="15">
      <c r="A769" s="68"/>
      <c r="B769" s="92"/>
      <c r="C769" s="3"/>
      <c r="D769" s="70"/>
      <c r="E769" s="71"/>
      <c r="F769" s="71"/>
      <c r="G769" s="71"/>
    </row>
    <row r="770" spans="1:7" ht="15">
      <c r="A770" s="68"/>
      <c r="B770" s="92"/>
      <c r="C770" s="3"/>
      <c r="D770" s="70"/>
      <c r="E770" s="71"/>
      <c r="F770" s="71"/>
      <c r="G770" s="71"/>
    </row>
    <row r="771" spans="1:7" ht="15">
      <c r="A771" s="68"/>
      <c r="B771" s="92"/>
      <c r="C771" s="3"/>
      <c r="D771" s="70"/>
      <c r="E771" s="71"/>
      <c r="F771" s="71"/>
      <c r="G771" s="71"/>
    </row>
    <row r="772" spans="1:7" ht="15">
      <c r="A772" s="68"/>
      <c r="B772" s="92"/>
      <c r="C772" s="3"/>
      <c r="D772" s="70"/>
      <c r="E772" s="71"/>
      <c r="F772" s="71"/>
      <c r="G772" s="71"/>
    </row>
    <row r="773" spans="1:7" ht="15">
      <c r="A773" s="68"/>
      <c r="B773" s="92"/>
      <c r="C773" s="3"/>
      <c r="D773" s="70"/>
      <c r="E773" s="71"/>
      <c r="F773" s="71"/>
      <c r="G773" s="71"/>
    </row>
    <row r="774" spans="1:7" ht="15">
      <c r="A774" s="68"/>
      <c r="B774" s="92"/>
      <c r="C774" s="3"/>
      <c r="D774" s="70"/>
      <c r="E774" s="71"/>
      <c r="F774" s="71"/>
      <c r="G774" s="71"/>
    </row>
    <row r="775" spans="1:7" ht="15">
      <c r="A775" s="68"/>
      <c r="B775" s="92"/>
      <c r="C775" s="3"/>
      <c r="D775" s="70"/>
      <c r="E775" s="71"/>
      <c r="F775" s="71"/>
      <c r="G775" s="71"/>
    </row>
    <row r="776" spans="1:7" ht="15">
      <c r="A776" s="68"/>
      <c r="B776" s="92"/>
      <c r="C776" s="3"/>
      <c r="D776" s="70"/>
      <c r="E776" s="71"/>
      <c r="F776" s="71"/>
      <c r="G776" s="71"/>
    </row>
    <row r="777" spans="1:7" ht="15">
      <c r="A777" s="68"/>
      <c r="B777" s="92"/>
      <c r="C777" s="3"/>
      <c r="D777" s="70"/>
      <c r="E777" s="71"/>
      <c r="F777" s="71"/>
      <c r="G777" s="71"/>
    </row>
    <row r="778" spans="1:7" ht="15">
      <c r="A778" s="68"/>
      <c r="B778" s="92"/>
      <c r="C778" s="3"/>
      <c r="D778" s="70"/>
      <c r="E778" s="71"/>
      <c r="F778" s="71"/>
      <c r="G778" s="71"/>
    </row>
    <row r="779" spans="1:7" ht="15">
      <c r="A779" s="68"/>
      <c r="B779" s="92"/>
      <c r="C779" s="3"/>
      <c r="D779" s="70"/>
      <c r="E779" s="71"/>
      <c r="F779" s="71"/>
      <c r="G779" s="71"/>
    </row>
    <row r="780" spans="1:7" ht="15">
      <c r="A780" s="68"/>
      <c r="B780" s="92"/>
      <c r="C780" s="3"/>
      <c r="D780" s="70"/>
      <c r="E780" s="71"/>
      <c r="F780" s="71"/>
      <c r="G780" s="71"/>
    </row>
    <row r="781" spans="1:7" ht="15">
      <c r="A781" s="68"/>
      <c r="B781" s="92"/>
      <c r="C781" s="3"/>
      <c r="D781" s="70"/>
      <c r="E781" s="71"/>
      <c r="F781" s="71"/>
      <c r="G781" s="71"/>
    </row>
    <row r="782" spans="1:7" ht="15">
      <c r="A782" s="68"/>
      <c r="B782" s="92"/>
      <c r="C782" s="3"/>
      <c r="D782" s="70"/>
      <c r="E782" s="71"/>
      <c r="F782" s="71"/>
      <c r="G782" s="71"/>
    </row>
    <row r="783" spans="1:7" ht="15">
      <c r="A783" s="68"/>
      <c r="B783" s="92"/>
      <c r="C783" s="3"/>
      <c r="D783" s="70"/>
      <c r="E783" s="71"/>
      <c r="F783" s="71"/>
      <c r="G783" s="71"/>
    </row>
    <row r="784" spans="1:7" ht="15">
      <c r="A784" s="68"/>
      <c r="B784" s="92"/>
      <c r="C784" s="3"/>
      <c r="D784" s="70"/>
      <c r="E784" s="71"/>
      <c r="F784" s="71"/>
      <c r="G784" s="71"/>
    </row>
    <row r="785" spans="1:7" ht="15">
      <c r="A785" s="68"/>
      <c r="B785" s="92"/>
      <c r="C785" s="3"/>
      <c r="D785" s="70"/>
      <c r="E785" s="71"/>
      <c r="F785" s="71"/>
      <c r="G785" s="71"/>
    </row>
    <row r="786" spans="1:7" ht="15">
      <c r="A786" s="68"/>
      <c r="B786" s="92"/>
      <c r="C786" s="3"/>
      <c r="D786" s="70"/>
      <c r="E786" s="71"/>
      <c r="F786" s="71"/>
      <c r="G786" s="71"/>
    </row>
    <row r="787" spans="1:7" ht="15">
      <c r="A787" s="68"/>
      <c r="B787" s="92"/>
      <c r="C787" s="3"/>
      <c r="D787" s="70"/>
      <c r="E787" s="71"/>
      <c r="F787" s="71"/>
      <c r="G787" s="71"/>
    </row>
    <row r="788" spans="1:7" ht="15">
      <c r="A788" s="68"/>
      <c r="B788" s="92"/>
      <c r="C788" s="3"/>
      <c r="D788" s="70"/>
      <c r="E788" s="71"/>
      <c r="F788" s="71"/>
      <c r="G788" s="71"/>
    </row>
    <row r="789" spans="1:7" ht="15">
      <c r="A789" s="68"/>
      <c r="B789" s="92"/>
      <c r="C789" s="3"/>
      <c r="D789" s="70"/>
      <c r="E789" s="71"/>
      <c r="F789" s="71"/>
      <c r="G789" s="71"/>
    </row>
    <row r="790" spans="1:7" ht="15">
      <c r="A790" s="68"/>
      <c r="B790" s="92"/>
      <c r="C790" s="3"/>
      <c r="D790" s="70"/>
      <c r="E790" s="71"/>
      <c r="F790" s="71"/>
      <c r="G790" s="71"/>
    </row>
    <row r="791" spans="1:7" ht="15">
      <c r="A791" s="68"/>
      <c r="B791" s="92"/>
      <c r="C791" s="3"/>
      <c r="D791" s="70"/>
      <c r="E791" s="71"/>
      <c r="F791" s="71"/>
      <c r="G791" s="71"/>
    </row>
    <row r="792" spans="1:7" ht="15">
      <c r="A792" s="68"/>
      <c r="B792" s="92"/>
      <c r="C792" s="3"/>
      <c r="D792" s="70"/>
      <c r="E792" s="71"/>
      <c r="F792" s="71"/>
      <c r="G792" s="71"/>
    </row>
    <row r="793" spans="1:7" ht="15">
      <c r="A793" s="68"/>
      <c r="B793" s="92"/>
      <c r="C793" s="3"/>
      <c r="D793" s="70"/>
      <c r="E793" s="71"/>
      <c r="F793" s="71"/>
      <c r="G793" s="71"/>
    </row>
    <row r="794" spans="1:7" ht="15">
      <c r="A794" s="68"/>
      <c r="B794" s="92"/>
      <c r="C794" s="3"/>
      <c r="D794" s="70"/>
      <c r="E794" s="71"/>
      <c r="F794" s="71"/>
      <c r="G794" s="71"/>
    </row>
    <row r="795" spans="1:7" ht="15">
      <c r="A795" s="68"/>
      <c r="B795" s="92"/>
      <c r="C795" s="3"/>
      <c r="D795" s="70"/>
      <c r="E795" s="71"/>
      <c r="F795" s="71"/>
      <c r="G795" s="71"/>
    </row>
    <row r="796" spans="1:7" ht="15">
      <c r="A796" s="68"/>
      <c r="B796" s="92"/>
      <c r="C796" s="3"/>
      <c r="D796" s="70"/>
      <c r="E796" s="71"/>
      <c r="F796" s="71"/>
      <c r="G796" s="71"/>
    </row>
    <row r="797" spans="1:7" ht="15">
      <c r="A797" s="68"/>
      <c r="B797" s="92"/>
      <c r="C797" s="3"/>
      <c r="D797" s="70"/>
      <c r="E797" s="71"/>
      <c r="F797" s="71"/>
      <c r="G797" s="71"/>
    </row>
    <row r="798" spans="1:7" ht="15">
      <c r="A798" s="68"/>
      <c r="B798" s="92"/>
      <c r="C798" s="3"/>
      <c r="D798" s="70"/>
      <c r="E798" s="71"/>
      <c r="F798" s="71"/>
      <c r="G798" s="71"/>
    </row>
    <row r="799" spans="1:7" ht="15">
      <c r="A799" s="68"/>
      <c r="B799" s="92"/>
      <c r="C799" s="3"/>
      <c r="D799" s="70"/>
      <c r="E799" s="71"/>
      <c r="F799" s="71"/>
      <c r="G799" s="71"/>
    </row>
    <row r="800" spans="1:7" ht="15">
      <c r="A800" s="68"/>
      <c r="B800" s="92"/>
      <c r="C800" s="3"/>
      <c r="D800" s="70"/>
      <c r="E800" s="71"/>
      <c r="F800" s="71"/>
      <c r="G800" s="71"/>
    </row>
    <row r="801" spans="1:7" ht="15">
      <c r="A801" s="68"/>
      <c r="B801" s="92"/>
      <c r="C801" s="3"/>
      <c r="D801" s="70"/>
      <c r="E801" s="71"/>
      <c r="F801" s="71"/>
      <c r="G801" s="71"/>
    </row>
    <row r="802" spans="1:7" ht="15">
      <c r="A802" s="68"/>
      <c r="B802" s="92"/>
      <c r="C802" s="3"/>
      <c r="D802" s="70"/>
      <c r="E802" s="71"/>
      <c r="F802" s="71"/>
      <c r="G802" s="71"/>
    </row>
    <row r="803" spans="1:7" ht="15">
      <c r="A803" s="68"/>
      <c r="B803" s="92"/>
      <c r="C803" s="3"/>
      <c r="D803" s="70"/>
      <c r="E803" s="71"/>
      <c r="F803" s="71"/>
      <c r="G803" s="71"/>
    </row>
    <row r="804" spans="1:7" ht="15">
      <c r="A804" s="68"/>
      <c r="B804" s="92"/>
      <c r="C804" s="3"/>
      <c r="D804" s="70"/>
      <c r="E804" s="71"/>
      <c r="F804" s="71"/>
      <c r="G804" s="71"/>
    </row>
    <row r="805" spans="1:7" ht="15">
      <c r="A805" s="68"/>
      <c r="B805" s="92"/>
      <c r="C805" s="3"/>
      <c r="D805" s="70"/>
      <c r="E805" s="71"/>
      <c r="F805" s="71"/>
      <c r="G805" s="71"/>
    </row>
    <row r="806" spans="1:7" ht="15">
      <c r="A806" s="68"/>
      <c r="B806" s="92"/>
      <c r="C806" s="3"/>
      <c r="D806" s="70"/>
      <c r="E806" s="71"/>
      <c r="F806" s="71"/>
      <c r="G806" s="71"/>
    </row>
    <row r="807" spans="1:7" ht="15">
      <c r="A807" s="68"/>
      <c r="B807" s="92"/>
      <c r="C807" s="3"/>
      <c r="D807" s="70"/>
      <c r="E807" s="71"/>
      <c r="F807" s="71"/>
      <c r="G807" s="71"/>
    </row>
    <row r="808" spans="1:7" ht="15">
      <c r="A808" s="68"/>
      <c r="B808" s="92"/>
      <c r="C808" s="3"/>
      <c r="D808" s="70"/>
      <c r="E808" s="71"/>
      <c r="F808" s="71"/>
      <c r="G808" s="71"/>
    </row>
    <row r="809" spans="1:7" ht="15">
      <c r="A809" s="68"/>
      <c r="B809" s="92"/>
      <c r="C809" s="3"/>
      <c r="D809" s="70"/>
      <c r="E809" s="71"/>
      <c r="F809" s="71"/>
      <c r="G809" s="71"/>
    </row>
    <row r="810" spans="1:7" ht="15">
      <c r="A810" s="68"/>
      <c r="B810" s="92"/>
      <c r="C810" s="3"/>
      <c r="D810" s="70"/>
      <c r="E810" s="71"/>
      <c r="F810" s="71"/>
      <c r="G810" s="71"/>
    </row>
    <row r="811" spans="1:7" ht="15">
      <c r="A811" s="68"/>
      <c r="B811" s="92"/>
      <c r="C811" s="3"/>
      <c r="D811" s="70"/>
      <c r="E811" s="71"/>
      <c r="F811" s="71"/>
      <c r="G811" s="71"/>
    </row>
    <row r="812" spans="1:7" ht="15">
      <c r="A812" s="68"/>
      <c r="B812" s="92"/>
      <c r="C812" s="3"/>
      <c r="D812" s="70"/>
      <c r="E812" s="71"/>
      <c r="F812" s="71"/>
      <c r="G812" s="71"/>
    </row>
    <row r="813" spans="1:7" ht="15">
      <c r="A813" s="68"/>
      <c r="B813" s="92"/>
      <c r="C813" s="3"/>
      <c r="D813" s="70"/>
      <c r="E813" s="71"/>
      <c r="F813" s="71"/>
      <c r="G813" s="71"/>
    </row>
    <row r="814" spans="1:7" ht="15">
      <c r="A814" s="68"/>
      <c r="B814" s="92"/>
      <c r="C814" s="3"/>
      <c r="D814" s="70"/>
      <c r="E814" s="71"/>
      <c r="F814" s="71"/>
      <c r="G814" s="71"/>
    </row>
    <row r="815" spans="1:7" ht="15">
      <c r="A815" s="68"/>
      <c r="B815" s="92"/>
      <c r="C815" s="3"/>
      <c r="D815" s="70"/>
      <c r="E815" s="71"/>
      <c r="F815" s="71"/>
      <c r="G815" s="71"/>
    </row>
    <row r="816" spans="1:7" ht="15">
      <c r="A816" s="68"/>
      <c r="B816" s="92"/>
      <c r="C816" s="3"/>
      <c r="D816" s="70"/>
      <c r="E816" s="71"/>
      <c r="F816" s="71"/>
      <c r="G816" s="71"/>
    </row>
    <row r="817" spans="1:7" ht="15">
      <c r="A817" s="68"/>
      <c r="B817" s="92"/>
      <c r="C817" s="3"/>
      <c r="D817" s="70"/>
      <c r="E817" s="71"/>
      <c r="F817" s="71"/>
      <c r="G817" s="71"/>
    </row>
    <row r="818" spans="1:7" ht="15">
      <c r="A818" s="68"/>
      <c r="B818" s="92"/>
      <c r="C818" s="3"/>
      <c r="D818" s="70"/>
      <c r="E818" s="71"/>
      <c r="F818" s="71"/>
      <c r="G818" s="71"/>
    </row>
    <row r="819" spans="1:7" ht="15">
      <c r="A819" s="68"/>
      <c r="B819" s="92"/>
      <c r="C819" s="3"/>
      <c r="D819" s="70"/>
      <c r="E819" s="71"/>
      <c r="F819" s="71"/>
      <c r="G819" s="71"/>
    </row>
    <row r="820" spans="1:7" ht="15">
      <c r="A820" s="68"/>
      <c r="B820" s="92"/>
      <c r="C820" s="3"/>
      <c r="D820" s="70"/>
      <c r="E820" s="71"/>
      <c r="F820" s="71"/>
      <c r="G820" s="71"/>
    </row>
    <row r="821" spans="1:7" ht="15">
      <c r="A821" s="68"/>
      <c r="B821" s="92"/>
      <c r="C821" s="3"/>
      <c r="D821" s="70"/>
      <c r="E821" s="71"/>
      <c r="F821" s="71"/>
      <c r="G821" s="71"/>
    </row>
    <row r="822" spans="1:7" ht="15">
      <c r="A822" s="68"/>
      <c r="B822" s="92"/>
      <c r="C822" s="3"/>
      <c r="D822" s="105"/>
      <c r="E822" s="71"/>
      <c r="F822" s="71"/>
      <c r="G822" s="71"/>
    </row>
    <row r="823" spans="1:7" ht="15">
      <c r="A823" s="68"/>
      <c r="B823" s="92"/>
      <c r="C823" s="3"/>
      <c r="D823" s="105"/>
      <c r="E823" s="71"/>
      <c r="F823" s="71"/>
      <c r="G823" s="71"/>
    </row>
    <row r="824" spans="1:7" ht="15">
      <c r="A824" s="68"/>
      <c r="B824" s="92"/>
      <c r="C824" s="3"/>
      <c r="D824" s="105"/>
      <c r="E824" s="71"/>
      <c r="F824" s="71"/>
      <c r="G824" s="71"/>
    </row>
    <row r="825" spans="1:7" ht="15">
      <c r="A825" s="68"/>
      <c r="B825" s="92"/>
      <c r="C825" s="3"/>
      <c r="D825" s="105"/>
      <c r="E825" s="71"/>
      <c r="F825" s="71"/>
      <c r="G825" s="71"/>
    </row>
    <row r="826" spans="1:7" ht="15">
      <c r="A826" s="68"/>
      <c r="B826" s="92"/>
      <c r="C826" s="3"/>
      <c r="D826" s="105"/>
      <c r="E826" s="71"/>
      <c r="F826" s="71"/>
      <c r="G826" s="71"/>
    </row>
    <row r="827" spans="1:7" ht="15">
      <c r="A827" s="68"/>
      <c r="B827" s="92"/>
      <c r="C827" s="3"/>
      <c r="D827" s="105"/>
      <c r="E827" s="71"/>
      <c r="F827" s="71"/>
      <c r="G827" s="71"/>
    </row>
    <row r="828" spans="1:7" ht="15">
      <c r="A828" s="68"/>
      <c r="B828" s="92"/>
      <c r="C828" s="3"/>
      <c r="D828" s="105"/>
      <c r="E828" s="71"/>
      <c r="F828" s="71"/>
      <c r="G828" s="71"/>
    </row>
    <row r="829" spans="1:7" ht="15">
      <c r="A829" s="68"/>
      <c r="B829" s="92"/>
      <c r="C829" s="3"/>
      <c r="D829" s="105"/>
      <c r="E829" s="71"/>
      <c r="F829" s="71"/>
      <c r="G829" s="71"/>
    </row>
    <row r="830" spans="1:7" ht="15">
      <c r="A830" s="68"/>
      <c r="B830" s="92"/>
      <c r="C830" s="3"/>
      <c r="D830" s="105"/>
      <c r="E830" s="71"/>
      <c r="F830" s="71"/>
      <c r="G830" s="71"/>
    </row>
    <row r="831" spans="1:7" ht="15">
      <c r="A831" s="68"/>
      <c r="B831" s="92"/>
      <c r="C831" s="3"/>
      <c r="D831" s="105"/>
      <c r="E831" s="71"/>
      <c r="F831" s="71"/>
      <c r="G831" s="71"/>
    </row>
    <row r="832" spans="1:7" ht="15">
      <c r="A832" s="68"/>
      <c r="B832" s="92"/>
      <c r="C832" s="3"/>
      <c r="D832" s="105"/>
      <c r="E832" s="71"/>
      <c r="F832" s="71"/>
      <c r="G832" s="71"/>
    </row>
    <row r="833" spans="1:7" ht="15">
      <c r="A833" s="68"/>
      <c r="B833" s="92"/>
      <c r="C833" s="3"/>
      <c r="D833" s="105"/>
      <c r="E833" s="71"/>
      <c r="F833" s="71"/>
      <c r="G833" s="71"/>
    </row>
    <row r="834" spans="1:7" ht="15">
      <c r="A834" s="68"/>
      <c r="B834" s="92"/>
      <c r="C834" s="3"/>
      <c r="D834" s="105"/>
      <c r="E834" s="71"/>
      <c r="F834" s="71"/>
      <c r="G834" s="71"/>
    </row>
    <row r="835" spans="1:7" ht="15">
      <c r="A835" s="68"/>
      <c r="B835" s="92"/>
      <c r="C835" s="3"/>
      <c r="D835" s="105"/>
      <c r="E835" s="71"/>
      <c r="F835" s="71"/>
      <c r="G835" s="71"/>
    </row>
    <row r="836" spans="1:7" ht="15">
      <c r="A836" s="68"/>
      <c r="B836" s="92"/>
      <c r="C836" s="3"/>
      <c r="D836" s="105"/>
      <c r="E836" s="71"/>
      <c r="F836" s="71"/>
      <c r="G836" s="71"/>
    </row>
    <row r="837" spans="1:7" ht="15">
      <c r="A837" s="68"/>
      <c r="B837" s="92"/>
      <c r="C837" s="3"/>
      <c r="D837" s="105"/>
      <c r="E837" s="71"/>
      <c r="F837" s="71"/>
      <c r="G837" s="71"/>
    </row>
    <row r="838" spans="1:7" ht="15">
      <c r="A838" s="68"/>
      <c r="B838" s="92"/>
      <c r="C838" s="3"/>
      <c r="D838" s="105"/>
      <c r="E838" s="71"/>
      <c r="F838" s="71"/>
      <c r="G838" s="71"/>
    </row>
    <row r="839" spans="1:7" ht="15">
      <c r="A839" s="68"/>
      <c r="B839" s="92"/>
      <c r="C839" s="3"/>
      <c r="D839" s="105"/>
      <c r="E839" s="71"/>
      <c r="F839" s="71"/>
      <c r="G839" s="71"/>
    </row>
    <row r="840" spans="1:7" ht="15">
      <c r="A840" s="68"/>
      <c r="B840" s="92"/>
      <c r="C840" s="3"/>
      <c r="D840" s="105"/>
      <c r="E840" s="71"/>
      <c r="F840" s="71"/>
      <c r="G840" s="71"/>
    </row>
    <row r="841" spans="1:7" ht="15">
      <c r="A841" s="68"/>
      <c r="B841" s="92"/>
      <c r="C841" s="3"/>
      <c r="D841" s="105"/>
      <c r="E841" s="71"/>
      <c r="F841" s="71"/>
      <c r="G841" s="71"/>
    </row>
    <row r="842" spans="1:7" ht="15">
      <c r="A842" s="68"/>
      <c r="B842" s="92"/>
      <c r="C842" s="3"/>
      <c r="D842" s="105"/>
      <c r="E842" s="71"/>
      <c r="F842" s="71"/>
      <c r="G842" s="71"/>
    </row>
    <row r="843" spans="1:7" ht="15">
      <c r="A843" s="68"/>
      <c r="B843" s="92"/>
      <c r="C843" s="3"/>
      <c r="D843" s="105"/>
      <c r="E843" s="71"/>
      <c r="F843" s="71"/>
      <c r="G843" s="71"/>
    </row>
    <row r="844" spans="1:7" ht="15">
      <c r="A844" s="68"/>
      <c r="B844" s="92"/>
      <c r="C844" s="3"/>
      <c r="D844" s="105"/>
      <c r="E844" s="71"/>
      <c r="F844" s="71"/>
      <c r="G844" s="71"/>
    </row>
    <row r="845" spans="1:7" ht="15">
      <c r="A845" s="68"/>
      <c r="B845" s="92"/>
      <c r="C845" s="3"/>
      <c r="D845" s="105"/>
      <c r="E845" s="71"/>
      <c r="F845" s="71"/>
      <c r="G845" s="71"/>
    </row>
    <row r="846" spans="1:7" ht="15">
      <c r="A846" s="68"/>
      <c r="B846" s="92"/>
      <c r="C846" s="3"/>
      <c r="D846" s="105"/>
      <c r="E846" s="71"/>
      <c r="F846" s="71"/>
      <c r="G846" s="71"/>
    </row>
    <row r="847" spans="1:7" ht="15">
      <c r="A847" s="68"/>
      <c r="B847" s="92"/>
      <c r="C847" s="3"/>
      <c r="D847" s="105"/>
      <c r="E847" s="71"/>
      <c r="F847" s="71"/>
      <c r="G847" s="71"/>
    </row>
    <row r="848" spans="1:7" ht="15">
      <c r="A848" s="68"/>
      <c r="B848" s="92"/>
      <c r="C848" s="3"/>
      <c r="D848" s="105"/>
      <c r="E848" s="71"/>
      <c r="F848" s="71"/>
      <c r="G848" s="71"/>
    </row>
    <row r="849" spans="1:7" ht="15">
      <c r="A849" s="68"/>
      <c r="B849" s="92"/>
      <c r="C849" s="3"/>
      <c r="D849" s="105"/>
      <c r="E849" s="71"/>
      <c r="F849" s="71"/>
      <c r="G849" s="71"/>
    </row>
    <row r="850" spans="1:7" ht="15">
      <c r="A850" s="68"/>
      <c r="B850" s="92"/>
      <c r="C850" s="3"/>
      <c r="D850" s="105"/>
      <c r="E850" s="71"/>
      <c r="F850" s="71"/>
      <c r="G850" s="71"/>
    </row>
    <row r="851" spans="1:7" ht="15">
      <c r="A851" s="68"/>
      <c r="B851" s="92"/>
      <c r="C851" s="3"/>
      <c r="D851" s="105"/>
      <c r="E851" s="71"/>
      <c r="F851" s="71"/>
      <c r="G851" s="71"/>
    </row>
    <row r="852" spans="1:7" ht="15">
      <c r="A852" s="68"/>
      <c r="B852" s="92"/>
      <c r="C852" s="3"/>
      <c r="D852" s="105"/>
      <c r="E852" s="71"/>
      <c r="F852" s="71"/>
      <c r="G852" s="71"/>
    </row>
    <row r="853" spans="1:7" ht="15">
      <c r="A853" s="68"/>
      <c r="B853" s="92"/>
      <c r="C853" s="3"/>
      <c r="D853" s="105"/>
      <c r="E853" s="71"/>
      <c r="F853" s="71"/>
      <c r="G853" s="71"/>
    </row>
    <row r="854" spans="1:7" ht="15">
      <c r="A854" s="68"/>
      <c r="B854" s="92"/>
      <c r="C854" s="3"/>
      <c r="D854" s="105"/>
      <c r="E854" s="71"/>
      <c r="F854" s="71"/>
      <c r="G854" s="71"/>
    </row>
    <row r="855" spans="1:7" ht="15">
      <c r="A855" s="68"/>
      <c r="B855" s="92"/>
      <c r="C855" s="3"/>
      <c r="D855" s="105"/>
      <c r="E855" s="71"/>
      <c r="F855" s="71"/>
      <c r="G855" s="71"/>
    </row>
    <row r="856" spans="1:7" ht="15">
      <c r="A856" s="68"/>
      <c r="B856" s="92"/>
      <c r="C856" s="3"/>
      <c r="D856" s="105"/>
      <c r="E856" s="71"/>
      <c r="F856" s="71"/>
      <c r="G856" s="71"/>
    </row>
    <row r="857" spans="1:7" ht="15">
      <c r="A857" s="68"/>
      <c r="B857" s="92"/>
      <c r="C857" s="3"/>
      <c r="D857" s="105"/>
      <c r="E857" s="71"/>
      <c r="F857" s="71"/>
      <c r="G857" s="71"/>
    </row>
    <row r="858" spans="1:7" ht="15">
      <c r="A858" s="68"/>
      <c r="B858" s="92"/>
      <c r="C858" s="3"/>
      <c r="D858" s="105"/>
      <c r="E858" s="71"/>
      <c r="F858" s="71"/>
      <c r="G858" s="71"/>
    </row>
    <row r="859" spans="1:7" ht="15">
      <c r="A859" s="68"/>
      <c r="B859" s="92"/>
      <c r="C859" s="3"/>
      <c r="D859" s="105"/>
      <c r="E859" s="71"/>
      <c r="F859" s="71"/>
      <c r="G859" s="71"/>
    </row>
    <row r="860" spans="1:7" ht="15">
      <c r="A860" s="68"/>
      <c r="B860" s="92"/>
      <c r="C860" s="3"/>
      <c r="D860" s="105"/>
      <c r="E860" s="71"/>
      <c r="F860" s="71"/>
      <c r="G860" s="71"/>
    </row>
    <row r="861" spans="1:7" ht="15">
      <c r="A861" s="68"/>
      <c r="B861" s="92"/>
      <c r="C861" s="3"/>
      <c r="D861" s="105"/>
      <c r="E861" s="71"/>
      <c r="F861" s="71"/>
      <c r="G861" s="71"/>
    </row>
    <row r="862" spans="1:7" ht="15">
      <c r="A862" s="68"/>
      <c r="B862" s="92"/>
      <c r="C862" s="3"/>
      <c r="D862" s="105"/>
      <c r="E862" s="71"/>
      <c r="F862" s="71"/>
      <c r="G862" s="71"/>
    </row>
    <row r="863" spans="1:7" ht="15">
      <c r="A863" s="68"/>
      <c r="B863" s="92"/>
      <c r="C863" s="3"/>
      <c r="D863" s="105"/>
      <c r="E863" s="71"/>
      <c r="F863" s="71"/>
      <c r="G863" s="71"/>
    </row>
    <row r="864" spans="1:7" ht="15">
      <c r="A864" s="68"/>
      <c r="B864" s="92"/>
      <c r="C864" s="3"/>
      <c r="D864" s="105"/>
      <c r="E864" s="71"/>
      <c r="F864" s="71"/>
      <c r="G864" s="71"/>
    </row>
    <row r="865" spans="1:7" ht="15">
      <c r="A865" s="68"/>
      <c r="B865" s="92"/>
      <c r="C865" s="3"/>
      <c r="D865" s="105"/>
      <c r="E865" s="71"/>
      <c r="F865" s="71"/>
      <c r="G865" s="71"/>
    </row>
    <row r="866" spans="1:7" ht="15">
      <c r="A866" s="68"/>
      <c r="B866" s="92"/>
      <c r="C866" s="3"/>
      <c r="D866" s="105"/>
      <c r="E866" s="71"/>
      <c r="F866" s="71"/>
      <c r="G866" s="71"/>
    </row>
    <row r="867" spans="1:7" ht="15">
      <c r="A867" s="68"/>
      <c r="B867" s="92"/>
      <c r="C867" s="3"/>
      <c r="D867" s="105"/>
      <c r="E867" s="71"/>
      <c r="F867" s="71"/>
      <c r="G867" s="71"/>
    </row>
    <row r="868" spans="1:7" ht="15">
      <c r="A868" s="68"/>
      <c r="B868" s="92"/>
      <c r="C868" s="3"/>
      <c r="D868" s="105"/>
      <c r="E868" s="71"/>
      <c r="F868" s="71"/>
      <c r="G868" s="71"/>
    </row>
    <row r="869" spans="1:7" ht="15">
      <c r="A869" s="68"/>
      <c r="B869" s="92"/>
      <c r="C869" s="3"/>
      <c r="D869" s="105"/>
      <c r="E869" s="71"/>
      <c r="F869" s="71"/>
      <c r="G869" s="71"/>
    </row>
    <row r="870" spans="1:7" ht="15">
      <c r="A870" s="68"/>
      <c r="B870" s="92"/>
      <c r="C870" s="91"/>
      <c r="D870" s="105"/>
      <c r="E870" s="71"/>
      <c r="F870" s="71"/>
      <c r="G870" s="71"/>
    </row>
    <row r="871" spans="1:7" ht="15">
      <c r="A871" s="68"/>
      <c r="B871" s="92"/>
      <c r="C871" s="3"/>
      <c r="D871" s="105"/>
      <c r="E871" s="71"/>
      <c r="F871" s="71"/>
      <c r="G871" s="71"/>
    </row>
    <row r="872" spans="1:7" ht="15">
      <c r="A872" s="68"/>
      <c r="B872" s="92"/>
      <c r="C872" s="3"/>
      <c r="D872" s="105"/>
      <c r="E872" s="71"/>
      <c r="F872" s="71"/>
      <c r="G872" s="71"/>
    </row>
    <row r="873" spans="1:7" ht="15">
      <c r="A873" s="68"/>
      <c r="B873" s="92"/>
      <c r="C873" s="3"/>
      <c r="D873" s="105"/>
      <c r="E873" s="71"/>
      <c r="F873" s="71"/>
      <c r="G873" s="71"/>
    </row>
    <row r="874" spans="1:7" ht="15">
      <c r="A874" s="68"/>
      <c r="B874" s="92"/>
      <c r="C874" s="3"/>
      <c r="D874" s="105"/>
      <c r="E874" s="71"/>
      <c r="F874" s="71"/>
      <c r="G874" s="71"/>
    </row>
    <row r="875" spans="1:7" ht="15">
      <c r="A875" s="68"/>
      <c r="B875" s="92"/>
      <c r="C875" s="3"/>
      <c r="D875" s="105"/>
      <c r="E875" s="71"/>
      <c r="F875" s="71"/>
      <c r="G875" s="71"/>
    </row>
    <row r="876" spans="1:7" ht="15">
      <c r="A876" s="68"/>
      <c r="B876" s="92"/>
      <c r="C876" s="3"/>
      <c r="D876" s="105"/>
      <c r="E876" s="71"/>
      <c r="F876" s="71"/>
      <c r="G876" s="71"/>
    </row>
    <row r="877" spans="1:7" ht="15">
      <c r="A877" s="68"/>
      <c r="B877" s="92"/>
      <c r="C877" s="3"/>
      <c r="D877" s="105"/>
      <c r="E877" s="71"/>
      <c r="F877" s="71"/>
      <c r="G877" s="71"/>
    </row>
    <row r="878" spans="1:7" ht="15">
      <c r="A878" s="68"/>
      <c r="B878" s="92"/>
      <c r="C878" s="3"/>
      <c r="D878" s="105"/>
      <c r="E878" s="71"/>
      <c r="F878" s="71"/>
      <c r="G878" s="71"/>
    </row>
    <row r="879" spans="1:7" ht="15">
      <c r="A879" s="68"/>
      <c r="B879" s="92"/>
      <c r="C879" s="3"/>
      <c r="D879" s="105"/>
      <c r="E879" s="71"/>
      <c r="F879" s="71"/>
      <c r="G879" s="71"/>
    </row>
    <row r="880" spans="1:7" ht="15">
      <c r="A880" s="68"/>
      <c r="B880" s="92"/>
      <c r="C880" s="3"/>
      <c r="D880" s="105"/>
      <c r="E880" s="71"/>
      <c r="F880" s="71"/>
      <c r="G880" s="71"/>
    </row>
    <row r="881" spans="1:7" ht="15">
      <c r="A881" s="68"/>
      <c r="B881" s="92"/>
      <c r="C881" s="3"/>
      <c r="D881" s="105"/>
      <c r="E881" s="71"/>
      <c r="F881" s="71"/>
      <c r="G881" s="71"/>
    </row>
    <row r="882" spans="1:7" ht="15">
      <c r="A882" s="68"/>
      <c r="B882" s="92"/>
      <c r="C882" s="3"/>
      <c r="D882" s="105"/>
      <c r="E882" s="71"/>
      <c r="F882" s="71"/>
      <c r="G882" s="71"/>
    </row>
    <row r="883" spans="1:7" ht="15">
      <c r="A883" s="68"/>
      <c r="B883" s="92"/>
      <c r="C883" s="3"/>
      <c r="D883" s="105"/>
      <c r="E883" s="71"/>
      <c r="F883" s="71"/>
      <c r="G883" s="71"/>
    </row>
    <row r="884" spans="1:7" ht="15">
      <c r="A884" s="68"/>
      <c r="B884" s="92"/>
      <c r="C884" s="3"/>
      <c r="D884" s="105"/>
      <c r="E884" s="71"/>
      <c r="F884" s="71"/>
      <c r="G884" s="71"/>
    </row>
    <row r="885" spans="1:7" ht="15">
      <c r="A885" s="68"/>
      <c r="B885" s="92"/>
      <c r="C885" s="3"/>
      <c r="D885" s="105"/>
      <c r="E885" s="71"/>
      <c r="F885" s="71"/>
      <c r="G885" s="71"/>
    </row>
    <row r="886" spans="1:7" ht="15">
      <c r="A886" s="68"/>
      <c r="B886" s="92"/>
      <c r="C886" s="3"/>
      <c r="D886" s="105"/>
      <c r="E886" s="71"/>
      <c r="F886" s="71"/>
      <c r="G886" s="71"/>
    </row>
    <row r="887" spans="1:7" ht="15">
      <c r="A887" s="68"/>
      <c r="B887" s="92"/>
      <c r="C887" s="3"/>
      <c r="D887" s="105"/>
      <c r="E887" s="71"/>
      <c r="F887" s="71"/>
      <c r="G887" s="71"/>
    </row>
    <row r="888" spans="1:7" ht="15">
      <c r="A888" s="68"/>
      <c r="B888" s="92"/>
      <c r="C888" s="3"/>
      <c r="D888" s="105"/>
      <c r="E888" s="71"/>
      <c r="F888" s="71"/>
      <c r="G888" s="71"/>
    </row>
    <row r="889" spans="1:7" ht="15">
      <c r="A889" s="68"/>
      <c r="B889" s="92"/>
      <c r="C889" s="3"/>
      <c r="D889" s="105"/>
      <c r="E889" s="71"/>
      <c r="F889" s="71"/>
      <c r="G889" s="71"/>
    </row>
    <row r="890" spans="1:7" ht="15">
      <c r="A890" s="68"/>
      <c r="B890" s="92"/>
      <c r="C890" s="3"/>
      <c r="D890" s="105"/>
      <c r="E890" s="71"/>
      <c r="F890" s="71"/>
      <c r="G890" s="71"/>
    </row>
    <row r="891" spans="1:7" ht="15">
      <c r="A891" s="68"/>
      <c r="B891" s="92"/>
      <c r="C891" s="3"/>
      <c r="D891" s="72"/>
      <c r="E891" s="71"/>
      <c r="F891" s="71"/>
      <c r="G891" s="71"/>
    </row>
    <row r="892" spans="1:7" ht="15">
      <c r="A892" s="68"/>
      <c r="B892" s="92"/>
      <c r="C892" s="3"/>
      <c r="D892" s="72"/>
      <c r="E892" s="71"/>
      <c r="F892" s="71"/>
      <c r="G892" s="71"/>
    </row>
    <row r="893" spans="1:7" ht="15">
      <c r="A893" s="68"/>
      <c r="B893" s="92"/>
      <c r="C893" s="3"/>
      <c r="D893" s="70"/>
      <c r="E893" s="71"/>
      <c r="F893" s="71"/>
      <c r="G893" s="71"/>
    </row>
    <row r="894" spans="1:7" ht="15">
      <c r="A894" s="68"/>
      <c r="B894" s="92"/>
      <c r="C894" s="3"/>
      <c r="D894" s="70"/>
      <c r="E894" s="71"/>
      <c r="F894" s="71"/>
      <c r="G894" s="71"/>
    </row>
    <row r="895" spans="1:7" ht="15">
      <c r="A895" s="68"/>
      <c r="B895" s="92"/>
      <c r="C895" s="3"/>
      <c r="D895" s="70"/>
      <c r="E895" s="71"/>
      <c r="F895" s="71"/>
      <c r="G895" s="71"/>
    </row>
    <row r="896" spans="1:7" ht="15">
      <c r="A896" s="68"/>
      <c r="B896" s="92"/>
      <c r="C896" s="3"/>
      <c r="D896" s="70"/>
      <c r="E896" s="71"/>
      <c r="F896" s="71"/>
      <c r="G896" s="71"/>
    </row>
    <row r="897" spans="1:7" ht="15">
      <c r="A897" s="68"/>
      <c r="B897" s="92"/>
      <c r="C897" s="3"/>
      <c r="D897" s="70"/>
      <c r="E897" s="71"/>
      <c r="F897" s="71"/>
      <c r="G897" s="71"/>
    </row>
    <row r="898" spans="1:7" ht="15">
      <c r="A898" s="68"/>
      <c r="B898" s="92"/>
      <c r="C898" s="3"/>
      <c r="D898" s="70"/>
      <c r="E898" s="71"/>
      <c r="F898" s="71"/>
      <c r="G898" s="71"/>
    </row>
    <row r="899" spans="1:7" ht="15">
      <c r="A899" s="68"/>
      <c r="B899" s="92"/>
      <c r="C899" s="3"/>
      <c r="D899" s="70"/>
      <c r="E899" s="71"/>
      <c r="F899" s="71"/>
      <c r="G899" s="71"/>
    </row>
    <row r="900" spans="1:7" ht="15">
      <c r="A900" s="68"/>
      <c r="B900" s="92"/>
      <c r="C900" s="3"/>
      <c r="D900" s="70"/>
      <c r="E900" s="71"/>
      <c r="F900" s="71"/>
      <c r="G900" s="71"/>
    </row>
    <row r="901" spans="1:7" ht="15">
      <c r="A901" s="68"/>
      <c r="B901" s="92"/>
      <c r="C901" s="3"/>
      <c r="D901" s="70"/>
      <c r="E901" s="71"/>
      <c r="F901" s="71"/>
      <c r="G901" s="71"/>
    </row>
    <row r="902" spans="1:7" ht="15">
      <c r="A902" s="68"/>
      <c r="B902" s="92"/>
      <c r="C902" s="3"/>
      <c r="D902" s="70"/>
      <c r="E902" s="71"/>
      <c r="F902" s="71"/>
      <c r="G902" s="71"/>
    </row>
    <row r="903" spans="1:7" ht="15">
      <c r="A903" s="68"/>
      <c r="B903" s="92"/>
      <c r="C903" s="3"/>
      <c r="D903" s="70"/>
      <c r="E903" s="71"/>
      <c r="F903" s="71"/>
      <c r="G903" s="71"/>
    </row>
    <row r="904" spans="1:7" ht="15">
      <c r="A904" s="68"/>
      <c r="B904" s="92"/>
      <c r="C904" s="3"/>
      <c r="D904" s="70"/>
      <c r="E904" s="71"/>
      <c r="F904" s="71"/>
      <c r="G904" s="71"/>
    </row>
    <row r="905" spans="1:7" ht="15">
      <c r="A905" s="68"/>
      <c r="B905" s="92"/>
      <c r="C905" s="3"/>
      <c r="D905" s="70"/>
      <c r="E905" s="71"/>
      <c r="F905" s="71"/>
      <c r="G905" s="71"/>
    </row>
    <row r="906" spans="1:7" ht="15">
      <c r="A906" s="68"/>
      <c r="B906" s="92"/>
      <c r="C906" s="3"/>
      <c r="D906" s="70"/>
      <c r="E906" s="71"/>
      <c r="F906" s="71"/>
      <c r="G906" s="71"/>
    </row>
    <row r="907" spans="1:7" ht="15">
      <c r="A907" s="68"/>
      <c r="B907" s="92"/>
      <c r="C907" s="3"/>
      <c r="D907" s="70"/>
      <c r="E907" s="71"/>
      <c r="F907" s="71"/>
      <c r="G907" s="71"/>
    </row>
    <row r="908" spans="1:7" ht="15">
      <c r="A908" s="68"/>
      <c r="B908" s="92"/>
      <c r="C908" s="3"/>
      <c r="D908" s="70"/>
      <c r="E908" s="71"/>
      <c r="F908" s="71"/>
      <c r="G908" s="71"/>
    </row>
    <row r="909" spans="1:7" ht="15">
      <c r="A909" s="68"/>
      <c r="B909" s="92"/>
      <c r="C909" s="3"/>
      <c r="D909" s="70"/>
      <c r="E909" s="71"/>
      <c r="F909" s="71"/>
      <c r="G909" s="71"/>
    </row>
    <row r="910" spans="1:7" ht="15">
      <c r="A910" s="68"/>
      <c r="B910" s="92"/>
      <c r="C910" s="3"/>
      <c r="D910" s="70"/>
      <c r="E910" s="71"/>
      <c r="F910" s="71"/>
      <c r="G910" s="71"/>
    </row>
    <row r="911" spans="1:7" ht="15">
      <c r="A911" s="68"/>
      <c r="B911" s="92"/>
      <c r="C911" s="3"/>
      <c r="D911" s="70"/>
      <c r="E911" s="71"/>
      <c r="F911" s="71"/>
      <c r="G911" s="71"/>
    </row>
    <row r="912" spans="1:7" ht="15">
      <c r="A912" s="68"/>
      <c r="B912" s="92"/>
      <c r="C912" s="3"/>
      <c r="D912" s="70"/>
      <c r="E912" s="71"/>
      <c r="F912" s="71"/>
      <c r="G912" s="71"/>
    </row>
    <row r="913" spans="1:7" ht="15">
      <c r="A913" s="68"/>
      <c r="B913" s="92"/>
      <c r="C913" s="3"/>
      <c r="D913" s="70"/>
      <c r="E913" s="71"/>
      <c r="F913" s="71"/>
      <c r="G913" s="71"/>
    </row>
    <row r="914" spans="1:7" ht="15">
      <c r="A914" s="68"/>
      <c r="B914" s="92"/>
      <c r="C914" s="3"/>
      <c r="D914" s="70"/>
      <c r="E914" s="71"/>
      <c r="F914" s="71"/>
      <c r="G914" s="71"/>
    </row>
    <row r="915" spans="1:7" ht="15">
      <c r="A915" s="68"/>
      <c r="B915" s="92"/>
      <c r="C915" s="3"/>
      <c r="D915" s="70"/>
      <c r="E915" s="71"/>
      <c r="F915" s="71"/>
      <c r="G915" s="71"/>
    </row>
    <row r="916" spans="1:7" ht="15">
      <c r="A916" s="68"/>
      <c r="B916" s="92"/>
      <c r="C916" s="3"/>
      <c r="D916" s="70"/>
      <c r="E916" s="71"/>
      <c r="F916" s="71"/>
      <c r="G916" s="71"/>
    </row>
    <row r="917" spans="1:7" ht="15">
      <c r="A917" s="68"/>
      <c r="B917" s="92"/>
      <c r="C917" s="3"/>
      <c r="D917" s="70"/>
      <c r="E917" s="71"/>
      <c r="F917" s="71"/>
      <c r="G917" s="71"/>
    </row>
    <row r="918" spans="1:7" ht="15">
      <c r="A918" s="68"/>
      <c r="B918" s="92"/>
      <c r="C918" s="3"/>
      <c r="D918" s="70"/>
      <c r="E918" s="71"/>
      <c r="F918" s="71"/>
      <c r="G918" s="71"/>
    </row>
    <row r="919" spans="1:7" ht="15">
      <c r="A919" s="68"/>
      <c r="B919" s="92"/>
      <c r="C919" s="3"/>
      <c r="D919" s="70"/>
      <c r="E919" s="71"/>
      <c r="F919" s="71"/>
      <c r="G919" s="71"/>
    </row>
    <row r="920" spans="1:7" ht="15">
      <c r="A920" s="68"/>
      <c r="B920" s="92"/>
      <c r="C920" s="3"/>
      <c r="D920" s="70"/>
      <c r="E920" s="71"/>
      <c r="F920" s="71"/>
      <c r="G920" s="71"/>
    </row>
    <row r="921" spans="1:7" ht="15">
      <c r="A921" s="68"/>
      <c r="B921" s="92"/>
      <c r="C921" s="3"/>
      <c r="D921" s="70"/>
      <c r="E921" s="71"/>
      <c r="F921" s="71"/>
      <c r="G921" s="71"/>
    </row>
    <row r="922" spans="1:7" ht="15">
      <c r="A922" s="68"/>
      <c r="B922" s="92"/>
      <c r="C922" s="3"/>
      <c r="D922" s="70"/>
      <c r="E922" s="71"/>
      <c r="F922" s="71"/>
      <c r="G922" s="71"/>
    </row>
    <row r="923" spans="1:7" ht="15">
      <c r="A923" s="68"/>
      <c r="B923" s="92"/>
      <c r="C923" s="3"/>
      <c r="D923" s="70"/>
      <c r="E923" s="71"/>
      <c r="F923" s="71"/>
      <c r="G923" s="71"/>
    </row>
    <row r="924" spans="1:7" ht="15">
      <c r="A924" s="68"/>
      <c r="B924" s="92"/>
      <c r="C924" s="3"/>
      <c r="D924" s="70"/>
      <c r="E924" s="71"/>
      <c r="F924" s="71"/>
      <c r="G924" s="71"/>
    </row>
    <row r="925" spans="1:7" ht="15">
      <c r="A925" s="68"/>
      <c r="B925" s="92"/>
      <c r="C925" s="3"/>
      <c r="D925" s="70"/>
      <c r="E925" s="71"/>
      <c r="F925" s="71"/>
      <c r="G925" s="71"/>
    </row>
    <row r="926" spans="1:7" ht="15">
      <c r="A926" s="68"/>
      <c r="B926" s="92"/>
      <c r="C926" s="3"/>
      <c r="D926" s="70"/>
      <c r="E926" s="71"/>
      <c r="F926" s="71"/>
      <c r="G926" s="71"/>
    </row>
    <row r="927" spans="1:7" ht="15">
      <c r="A927" s="68"/>
      <c r="B927" s="92"/>
      <c r="C927" s="3"/>
      <c r="D927" s="70"/>
      <c r="E927" s="71"/>
      <c r="F927" s="71"/>
      <c r="G927" s="71"/>
    </row>
    <row r="928" spans="1:7" ht="15">
      <c r="A928" s="68"/>
      <c r="B928" s="92"/>
      <c r="C928" s="3"/>
      <c r="D928" s="70"/>
      <c r="E928" s="71"/>
      <c r="F928" s="71"/>
      <c r="G928" s="71"/>
    </row>
    <row r="929" spans="1:7" ht="15">
      <c r="A929" s="68"/>
      <c r="B929" s="92"/>
      <c r="C929" s="3"/>
      <c r="D929" s="70"/>
      <c r="E929" s="71"/>
      <c r="F929" s="71"/>
      <c r="G929" s="71"/>
    </row>
    <row r="930" spans="1:7" ht="15">
      <c r="A930" s="68"/>
      <c r="B930" s="92"/>
      <c r="C930" s="3"/>
      <c r="D930" s="70"/>
      <c r="E930" s="71"/>
      <c r="F930" s="71"/>
      <c r="G930" s="71"/>
    </row>
    <row r="931" spans="1:7" ht="15">
      <c r="A931" s="68"/>
      <c r="B931" s="92"/>
      <c r="C931" s="3"/>
      <c r="D931" s="70"/>
      <c r="E931" s="71"/>
      <c r="F931" s="71"/>
      <c r="G931" s="71"/>
    </row>
    <row r="932" spans="1:7" ht="15">
      <c r="A932" s="68"/>
      <c r="B932" s="92"/>
      <c r="C932" s="3"/>
      <c r="D932" s="70"/>
      <c r="E932" s="71"/>
      <c r="F932" s="71"/>
      <c r="G932" s="71"/>
    </row>
    <row r="933" spans="1:7" ht="15">
      <c r="A933" s="68"/>
      <c r="B933" s="92"/>
      <c r="C933" s="3"/>
      <c r="D933" s="70"/>
      <c r="E933" s="71"/>
      <c r="F933" s="71"/>
      <c r="G933" s="71"/>
    </row>
    <row r="934" spans="1:7" ht="15">
      <c r="A934" s="68"/>
      <c r="B934" s="92"/>
      <c r="C934" s="3"/>
      <c r="D934" s="70"/>
      <c r="E934" s="71"/>
      <c r="F934" s="71"/>
      <c r="G934" s="71"/>
    </row>
    <row r="935" spans="1:7" ht="15">
      <c r="A935" s="68"/>
      <c r="B935" s="92"/>
      <c r="C935" s="3"/>
      <c r="D935" s="70"/>
      <c r="E935" s="71"/>
      <c r="F935" s="71"/>
      <c r="G935" s="71"/>
    </row>
    <row r="936" spans="1:7" ht="15">
      <c r="A936" s="68"/>
      <c r="B936" s="92"/>
      <c r="C936" s="3"/>
      <c r="D936" s="70"/>
      <c r="E936" s="71"/>
      <c r="F936" s="71"/>
      <c r="G936" s="71"/>
    </row>
    <row r="937" spans="1:7" ht="15">
      <c r="A937" s="68"/>
      <c r="B937" s="92"/>
      <c r="C937" s="3"/>
      <c r="D937" s="70"/>
      <c r="E937" s="71"/>
      <c r="F937" s="71"/>
      <c r="G937" s="71"/>
    </row>
    <row r="938" spans="1:7" ht="15">
      <c r="A938" s="68"/>
      <c r="B938" s="92"/>
      <c r="C938" s="3"/>
      <c r="D938" s="70"/>
      <c r="E938" s="71"/>
      <c r="F938" s="71"/>
      <c r="G938" s="71"/>
    </row>
    <row r="939" spans="1:7" ht="15">
      <c r="A939" s="68"/>
      <c r="B939" s="92"/>
      <c r="C939" s="3"/>
      <c r="D939" s="70"/>
      <c r="E939" s="71"/>
      <c r="F939" s="71"/>
      <c r="G939" s="71"/>
    </row>
    <row r="940" spans="1:7" ht="15">
      <c r="A940" s="68"/>
      <c r="B940" s="92"/>
      <c r="C940" s="3"/>
      <c r="D940" s="70"/>
      <c r="E940" s="71"/>
      <c r="F940" s="71"/>
      <c r="G940" s="71"/>
    </row>
    <row r="941" spans="1:7" ht="15">
      <c r="A941" s="68"/>
      <c r="B941" s="92"/>
      <c r="C941" s="91"/>
      <c r="D941" s="70"/>
      <c r="E941" s="71"/>
      <c r="F941" s="71"/>
      <c r="G941" s="71"/>
    </row>
    <row r="942" spans="1:7" ht="15">
      <c r="A942" s="68"/>
      <c r="B942" s="92"/>
      <c r="C942" s="3"/>
      <c r="D942" s="70"/>
      <c r="E942" s="71"/>
      <c r="F942" s="71"/>
      <c r="G942" s="71"/>
    </row>
    <row r="943" spans="1:6" ht="15">
      <c r="A943" s="68"/>
      <c r="B943" s="92"/>
      <c r="C943" s="3"/>
      <c r="D943" s="70"/>
      <c r="E943" s="71"/>
      <c r="F943" s="71"/>
    </row>
    <row r="944" spans="1:6" ht="15">
      <c r="A944" s="68"/>
      <c r="B944" s="92"/>
      <c r="C944" s="3"/>
      <c r="D944" s="70"/>
      <c r="E944" s="71"/>
      <c r="F944" s="71"/>
    </row>
    <row r="945" spans="1:6" ht="15">
      <c r="A945" s="68"/>
      <c r="B945" s="92"/>
      <c r="C945" s="3"/>
      <c r="D945" s="70"/>
      <c r="E945" s="71"/>
      <c r="F945" s="71"/>
    </row>
    <row r="946" spans="1:6" ht="15">
      <c r="A946" s="68"/>
      <c r="B946" s="92"/>
      <c r="C946" s="3"/>
      <c r="D946" s="70"/>
      <c r="E946" s="71"/>
      <c r="F946" s="71"/>
    </row>
    <row r="947" spans="1:6" ht="15">
      <c r="A947" s="68"/>
      <c r="B947" s="92"/>
      <c r="C947" s="3"/>
      <c r="D947" s="70"/>
      <c r="E947" s="71"/>
      <c r="F947" s="71"/>
    </row>
    <row r="948" spans="1:6" ht="15">
      <c r="A948" s="68"/>
      <c r="B948" s="92"/>
      <c r="C948" s="3"/>
      <c r="D948" s="70"/>
      <c r="E948" s="71"/>
      <c r="F948" s="71"/>
    </row>
    <row r="949" spans="1:6" ht="15">
      <c r="A949" s="68"/>
      <c r="B949" s="92"/>
      <c r="C949" s="3"/>
      <c r="D949" s="70"/>
      <c r="E949" s="71"/>
      <c r="F949" s="71"/>
    </row>
    <row r="950" spans="1:6" ht="15">
      <c r="A950" s="68"/>
      <c r="B950" s="92"/>
      <c r="C950" s="3"/>
      <c r="D950" s="70"/>
      <c r="E950" s="71"/>
      <c r="F950" s="71"/>
    </row>
    <row r="951" spans="1:6" ht="15">
      <c r="A951" s="68"/>
      <c r="B951" s="92"/>
      <c r="C951" s="3"/>
      <c r="D951" s="70"/>
      <c r="E951" s="71"/>
      <c r="F951" s="71"/>
    </row>
    <row r="952" spans="1:6" ht="15">
      <c r="A952" s="68"/>
      <c r="B952" s="92"/>
      <c r="C952" s="3"/>
      <c r="D952" s="70"/>
      <c r="E952" s="71"/>
      <c r="F952" s="71"/>
    </row>
    <row r="953" spans="1:6" ht="15">
      <c r="A953" s="68"/>
      <c r="B953" s="92"/>
      <c r="C953" s="3"/>
      <c r="D953" s="70"/>
      <c r="E953" s="71"/>
      <c r="F953" s="71"/>
    </row>
    <row r="954" spans="1:6" ht="15">
      <c r="A954" s="68"/>
      <c r="B954" s="92"/>
      <c r="C954" s="3"/>
      <c r="D954" s="70"/>
      <c r="E954" s="71"/>
      <c r="F954" s="71"/>
    </row>
    <row r="955" spans="1:6" ht="15">
      <c r="A955" s="68"/>
      <c r="B955" s="92"/>
      <c r="C955" s="3"/>
      <c r="D955" s="70"/>
      <c r="E955" s="71"/>
      <c r="F955" s="71"/>
    </row>
    <row r="956" spans="1:6" ht="15">
      <c r="A956" s="68"/>
      <c r="B956" s="92"/>
      <c r="C956" s="3"/>
      <c r="D956" s="70"/>
      <c r="E956" s="71"/>
      <c r="F956" s="71"/>
    </row>
    <row r="957" spans="1:6" ht="15">
      <c r="A957" s="68"/>
      <c r="B957" s="92"/>
      <c r="C957" s="3"/>
      <c r="D957" s="70"/>
      <c r="E957" s="71"/>
      <c r="F957" s="71"/>
    </row>
    <row r="958" spans="1:6" ht="15">
      <c r="A958" s="68"/>
      <c r="B958" s="92"/>
      <c r="C958" s="3"/>
      <c r="D958" s="70"/>
      <c r="E958" s="71"/>
      <c r="F958" s="71"/>
    </row>
    <row r="959" spans="1:6" ht="15">
      <c r="A959" s="68"/>
      <c r="B959" s="92"/>
      <c r="C959" s="3"/>
      <c r="D959" s="70"/>
      <c r="E959" s="71"/>
      <c r="F959" s="71"/>
    </row>
    <row r="960" spans="1:6" ht="15">
      <c r="A960" s="68"/>
      <c r="B960" s="92"/>
      <c r="C960" s="3"/>
      <c r="D960" s="70"/>
      <c r="E960" s="71"/>
      <c r="F960" s="71"/>
    </row>
    <row r="961" spans="1:6" ht="15">
      <c r="A961" s="68"/>
      <c r="B961" s="92"/>
      <c r="C961" s="3"/>
      <c r="D961" s="70"/>
      <c r="E961" s="71"/>
      <c r="F961" s="71"/>
    </row>
    <row r="962" spans="1:6" ht="15">
      <c r="A962" s="68"/>
      <c r="B962" s="92"/>
      <c r="C962" s="3"/>
      <c r="D962" s="70"/>
      <c r="E962" s="71"/>
      <c r="F962" s="71"/>
    </row>
    <row r="963" spans="1:6" ht="15">
      <c r="A963" s="68"/>
      <c r="B963" s="92"/>
      <c r="C963" s="3"/>
      <c r="D963" s="70"/>
      <c r="E963" s="71"/>
      <c r="F963" s="71"/>
    </row>
    <row r="964" spans="1:6" ht="15">
      <c r="A964" s="68"/>
      <c r="B964" s="92"/>
      <c r="C964" s="3"/>
      <c r="D964" s="70"/>
      <c r="E964" s="71"/>
      <c r="F964" s="71"/>
    </row>
    <row r="965" spans="1:6" ht="15">
      <c r="A965" s="68"/>
      <c r="B965" s="92"/>
      <c r="C965" s="3"/>
      <c r="D965" s="70"/>
      <c r="E965" s="71"/>
      <c r="F965" s="71"/>
    </row>
    <row r="966" spans="1:6" ht="15">
      <c r="A966" s="68"/>
      <c r="B966" s="92"/>
      <c r="C966" s="3"/>
      <c r="D966" s="70"/>
      <c r="E966" s="71"/>
      <c r="F966" s="71"/>
    </row>
    <row r="967" spans="1:6" ht="15">
      <c r="A967" s="68"/>
      <c r="B967" s="92"/>
      <c r="C967" s="3"/>
      <c r="D967" s="70"/>
      <c r="E967" s="71"/>
      <c r="F967" s="71"/>
    </row>
    <row r="968" spans="1:6" ht="15">
      <c r="A968" s="68"/>
      <c r="B968" s="92"/>
      <c r="C968" s="3"/>
      <c r="D968" s="70"/>
      <c r="E968" s="71"/>
      <c r="F968" s="71"/>
    </row>
    <row r="969" spans="1:6" ht="15">
      <c r="A969" s="68"/>
      <c r="B969" s="92"/>
      <c r="C969" s="3"/>
      <c r="D969" s="70"/>
      <c r="E969" s="71"/>
      <c r="F969" s="71"/>
    </row>
    <row r="970" spans="1:6" ht="15">
      <c r="A970" s="68"/>
      <c r="B970" s="92"/>
      <c r="C970" s="3"/>
      <c r="D970" s="70"/>
      <c r="E970" s="71"/>
      <c r="F970" s="71"/>
    </row>
    <row r="971" spans="1:6" ht="15">
      <c r="A971" s="68"/>
      <c r="B971" s="92"/>
      <c r="C971" s="3"/>
      <c r="D971" s="70"/>
      <c r="E971" s="71"/>
      <c r="F971" s="71"/>
    </row>
    <row r="972" spans="1:6" ht="15">
      <c r="A972" s="68"/>
      <c r="B972" s="92"/>
      <c r="C972" s="3"/>
      <c r="D972" s="70"/>
      <c r="E972" s="71"/>
      <c r="F972" s="71"/>
    </row>
    <row r="973" spans="1:6" ht="15">
      <c r="A973" s="68"/>
      <c r="B973" s="92"/>
      <c r="C973" s="3"/>
      <c r="D973" s="70"/>
      <c r="E973" s="71"/>
      <c r="F973" s="71"/>
    </row>
    <row r="974" spans="1:6" ht="15">
      <c r="A974" s="68"/>
      <c r="B974" s="92"/>
      <c r="C974" s="3"/>
      <c r="D974" s="70"/>
      <c r="E974" s="71"/>
      <c r="F974" s="71"/>
    </row>
    <row r="975" spans="1:6" ht="15">
      <c r="A975" s="68"/>
      <c r="B975" s="92"/>
      <c r="C975" s="3"/>
      <c r="D975" s="70"/>
      <c r="E975" s="71"/>
      <c r="F975" s="71"/>
    </row>
    <row r="976" spans="1:6" ht="15">
      <c r="A976" s="68"/>
      <c r="B976" s="92"/>
      <c r="C976" s="3"/>
      <c r="D976" s="70"/>
      <c r="E976" s="71"/>
      <c r="F976" s="71"/>
    </row>
    <row r="977" spans="1:6" ht="15">
      <c r="A977" s="68"/>
      <c r="B977" s="92"/>
      <c r="C977" s="3"/>
      <c r="D977" s="70"/>
      <c r="E977" s="71"/>
      <c r="F977" s="71"/>
    </row>
    <row r="978" spans="1:6" ht="15">
      <c r="A978" s="68"/>
      <c r="B978" s="92"/>
      <c r="C978" s="3"/>
      <c r="D978" s="70"/>
      <c r="E978" s="71"/>
      <c r="F978" s="71"/>
    </row>
    <row r="979" spans="1:6" ht="15">
      <c r="A979" s="68"/>
      <c r="B979" s="92"/>
      <c r="C979" s="3"/>
      <c r="D979" s="72"/>
      <c r="E979" s="71"/>
      <c r="F979" s="71"/>
    </row>
    <row r="980" spans="1:6" ht="15">
      <c r="A980" s="68"/>
      <c r="B980" s="92"/>
      <c r="C980" s="3"/>
      <c r="D980" s="72"/>
      <c r="E980" s="71"/>
      <c r="F980" s="71"/>
    </row>
    <row r="981" spans="1:6" ht="15">
      <c r="A981" s="68"/>
      <c r="B981" s="92"/>
      <c r="C981" s="3"/>
      <c r="D981" s="72"/>
      <c r="E981" s="71"/>
      <c r="F981" s="71"/>
    </row>
    <row r="982" spans="1:6" ht="15">
      <c r="A982" s="68"/>
      <c r="B982" s="92"/>
      <c r="C982" s="3"/>
      <c r="D982" s="72"/>
      <c r="E982" s="71"/>
      <c r="F982" s="71"/>
    </row>
    <row r="983" spans="1:6" ht="15">
      <c r="A983" s="68"/>
      <c r="B983" s="92"/>
      <c r="C983" s="3"/>
      <c r="D983" s="72"/>
      <c r="E983" s="71"/>
      <c r="F983" s="71"/>
    </row>
    <row r="984" spans="1:6" ht="15">
      <c r="A984" s="68"/>
      <c r="B984" s="92"/>
      <c r="C984" s="3"/>
      <c r="D984" s="70"/>
      <c r="E984" s="71"/>
      <c r="F984" s="71"/>
    </row>
    <row r="985" spans="1:6" ht="15">
      <c r="A985" s="68"/>
      <c r="B985" s="92"/>
      <c r="C985" s="3"/>
      <c r="D985" s="70"/>
      <c r="E985" s="71"/>
      <c r="F985" s="71"/>
    </row>
    <row r="986" spans="1:6" ht="15">
      <c r="A986" s="68"/>
      <c r="B986" s="92"/>
      <c r="C986" s="3"/>
      <c r="D986" s="70"/>
      <c r="E986" s="71"/>
      <c r="F986" s="71"/>
    </row>
    <row r="987" spans="1:6" ht="15">
      <c r="A987" s="68"/>
      <c r="B987" s="92"/>
      <c r="C987" s="3"/>
      <c r="D987" s="70"/>
      <c r="E987" s="71"/>
      <c r="F987" s="71"/>
    </row>
    <row r="988" spans="1:6" ht="15">
      <c r="A988" s="68"/>
      <c r="B988" s="92"/>
      <c r="C988" s="3"/>
      <c r="D988" s="70"/>
      <c r="E988" s="71"/>
      <c r="F988" s="71"/>
    </row>
    <row r="989" spans="1:6" ht="15">
      <c r="A989" s="68"/>
      <c r="B989" s="92"/>
      <c r="C989" s="3"/>
      <c r="D989" s="70"/>
      <c r="E989" s="71"/>
      <c r="F989" s="71"/>
    </row>
    <row r="990" spans="1:6" ht="15">
      <c r="A990" s="68"/>
      <c r="B990" s="92"/>
      <c r="C990" s="3"/>
      <c r="D990" s="70"/>
      <c r="E990" s="71"/>
      <c r="F990" s="71"/>
    </row>
    <row r="991" spans="1:6" ht="15">
      <c r="A991" s="68"/>
      <c r="B991" s="92"/>
      <c r="C991" s="3"/>
      <c r="D991" s="70"/>
      <c r="E991" s="71"/>
      <c r="F991" s="71"/>
    </row>
    <row r="992" spans="1:6" ht="15">
      <c r="A992" s="68"/>
      <c r="B992" s="92"/>
      <c r="C992" s="3"/>
      <c r="D992" s="70"/>
      <c r="E992" s="71"/>
      <c r="F992" s="71"/>
    </row>
    <row r="993" spans="1:6" ht="15">
      <c r="A993" s="68"/>
      <c r="B993" s="92"/>
      <c r="C993" s="3"/>
      <c r="D993" s="70"/>
      <c r="E993" s="71"/>
      <c r="F993" s="71"/>
    </row>
    <row r="994" spans="1:6" ht="15">
      <c r="A994" s="68"/>
      <c r="B994" s="92"/>
      <c r="C994" s="3"/>
      <c r="D994" s="70"/>
      <c r="E994" s="71"/>
      <c r="F994" s="71"/>
    </row>
    <row r="995" spans="1:6" ht="15">
      <c r="A995" s="68"/>
      <c r="B995" s="92"/>
      <c r="C995" s="3"/>
      <c r="D995" s="70"/>
      <c r="E995" s="71"/>
      <c r="F995" s="71"/>
    </row>
    <row r="996" spans="1:6" ht="15">
      <c r="A996" s="68"/>
      <c r="B996" s="92"/>
      <c r="C996" s="3"/>
      <c r="D996" s="70"/>
      <c r="E996" s="71"/>
      <c r="F996" s="71"/>
    </row>
    <row r="997" spans="1:6" ht="15">
      <c r="A997" s="68"/>
      <c r="B997" s="92"/>
      <c r="C997" s="3"/>
      <c r="D997" s="70"/>
      <c r="E997" s="71"/>
      <c r="F997" s="71"/>
    </row>
    <row r="998" spans="1:6" ht="15">
      <c r="A998" s="68"/>
      <c r="B998" s="92"/>
      <c r="C998" s="3"/>
      <c r="D998" s="70"/>
      <c r="E998" s="71"/>
      <c r="F998" s="71"/>
    </row>
    <row r="999" spans="1:6" ht="15">
      <c r="A999" s="68"/>
      <c r="B999" s="92"/>
      <c r="C999" s="3"/>
      <c r="D999" s="70"/>
      <c r="E999" s="71"/>
      <c r="F999" s="71"/>
    </row>
    <row r="1000" spans="1:6" ht="15">
      <c r="A1000" s="68"/>
      <c r="B1000" s="92"/>
      <c r="C1000" s="3"/>
      <c r="D1000" s="70"/>
      <c r="E1000" s="71"/>
      <c r="F1000" s="71"/>
    </row>
    <row r="1001" spans="1:6" ht="15">
      <c r="A1001" s="68"/>
      <c r="B1001" s="92"/>
      <c r="C1001" s="3"/>
      <c r="D1001" s="70"/>
      <c r="E1001" s="71"/>
      <c r="F1001" s="71"/>
    </row>
    <row r="1002" spans="1:6" ht="15">
      <c r="A1002" s="68"/>
      <c r="B1002" s="92"/>
      <c r="C1002" s="3"/>
      <c r="D1002" s="70"/>
      <c r="E1002" s="71"/>
      <c r="F1002" s="71"/>
    </row>
    <row r="1003" spans="1:6" ht="15">
      <c r="A1003" s="68"/>
      <c r="B1003" s="92"/>
      <c r="C1003" s="3"/>
      <c r="D1003" s="70"/>
      <c r="E1003" s="71"/>
      <c r="F1003" s="71"/>
    </row>
    <row r="1004" spans="1:6" ht="15">
      <c r="A1004" s="68"/>
      <c r="B1004" s="92"/>
      <c r="C1004" s="3"/>
      <c r="D1004" s="70"/>
      <c r="E1004" s="71"/>
      <c r="F1004" s="71"/>
    </row>
    <row r="1005" spans="1:6" ht="15">
      <c r="A1005" s="68"/>
      <c r="B1005" s="92"/>
      <c r="C1005" s="3"/>
      <c r="D1005" s="70"/>
      <c r="E1005" s="71"/>
      <c r="F1005" s="71"/>
    </row>
    <row r="1006" spans="1:6" ht="15">
      <c r="A1006" s="68"/>
      <c r="B1006" s="92"/>
      <c r="C1006" s="3"/>
      <c r="D1006" s="70"/>
      <c r="E1006" s="71"/>
      <c r="F1006" s="71"/>
    </row>
    <row r="1007" spans="1:6" ht="15">
      <c r="A1007" s="68"/>
      <c r="B1007" s="92"/>
      <c r="C1007" s="3"/>
      <c r="D1007" s="70"/>
      <c r="E1007" s="71"/>
      <c r="F1007" s="71"/>
    </row>
    <row r="1008" spans="1:6" ht="15">
      <c r="A1008" s="68"/>
      <c r="B1008" s="92"/>
      <c r="C1008" s="3"/>
      <c r="D1008" s="70"/>
      <c r="E1008" s="71"/>
      <c r="F1008" s="71"/>
    </row>
    <row r="1009" spans="1:6" ht="15">
      <c r="A1009" s="68"/>
      <c r="B1009" s="92"/>
      <c r="C1009" s="3"/>
      <c r="D1009" s="70"/>
      <c r="E1009" s="71"/>
      <c r="F1009" s="71"/>
    </row>
    <row r="1010" spans="1:6" ht="15">
      <c r="A1010" s="68"/>
      <c r="B1010" s="92"/>
      <c r="C1010" s="3"/>
      <c r="D1010" s="70"/>
      <c r="E1010" s="71"/>
      <c r="F1010" s="71"/>
    </row>
    <row r="1011" spans="1:6" ht="15">
      <c r="A1011" s="68"/>
      <c r="B1011" s="92"/>
      <c r="C1011" s="3"/>
      <c r="D1011" s="70"/>
      <c r="E1011" s="71"/>
      <c r="F1011" s="71"/>
    </row>
    <row r="1012" spans="1:6" ht="15">
      <c r="A1012" s="68"/>
      <c r="B1012" s="92"/>
      <c r="C1012" s="3"/>
      <c r="D1012" s="70"/>
      <c r="E1012" s="71"/>
      <c r="F1012" s="71"/>
    </row>
    <row r="1013" spans="1:6" ht="15">
      <c r="A1013" s="68"/>
      <c r="B1013" s="92"/>
      <c r="C1013" s="3"/>
      <c r="D1013" s="70"/>
      <c r="E1013" s="71"/>
      <c r="F1013" s="71"/>
    </row>
    <row r="1014" spans="1:6" ht="15">
      <c r="A1014" s="68"/>
      <c r="B1014" s="92"/>
      <c r="C1014" s="3"/>
      <c r="D1014" s="70"/>
      <c r="E1014" s="71"/>
      <c r="F1014" s="71"/>
    </row>
    <row r="1015" spans="1:6" ht="15">
      <c r="A1015" s="68"/>
      <c r="B1015" s="92"/>
      <c r="C1015" s="3"/>
      <c r="D1015" s="70"/>
      <c r="E1015" s="71"/>
      <c r="F1015" s="71"/>
    </row>
    <row r="1016" spans="1:6" ht="15">
      <c r="A1016" s="68"/>
      <c r="B1016" s="92"/>
      <c r="C1016" s="3"/>
      <c r="D1016" s="70"/>
      <c r="E1016" s="71"/>
      <c r="F1016" s="71"/>
    </row>
    <row r="1017" spans="1:6" ht="15">
      <c r="A1017" s="68"/>
      <c r="B1017" s="92"/>
      <c r="C1017" s="3"/>
      <c r="D1017" s="70"/>
      <c r="E1017" s="71"/>
      <c r="F1017" s="71"/>
    </row>
    <row r="1018" spans="1:6" ht="15">
      <c r="A1018" s="68"/>
      <c r="B1018" s="92"/>
      <c r="C1018" s="3"/>
      <c r="D1018" s="70"/>
      <c r="E1018" s="71"/>
      <c r="F1018" s="71"/>
    </row>
    <row r="1019" spans="1:6" ht="15">
      <c r="A1019" s="68"/>
      <c r="B1019" s="92"/>
      <c r="C1019" s="3"/>
      <c r="D1019" s="70"/>
      <c r="E1019" s="71"/>
      <c r="F1019" s="71"/>
    </row>
    <row r="1020" spans="1:6" ht="15">
      <c r="A1020" s="68"/>
      <c r="B1020" s="92"/>
      <c r="C1020" s="3"/>
      <c r="D1020" s="70"/>
      <c r="E1020" s="71"/>
      <c r="F1020" s="71"/>
    </row>
    <row r="1021" spans="1:6" ht="15">
      <c r="A1021" s="68"/>
      <c r="B1021" s="92"/>
      <c r="C1021" s="3"/>
      <c r="D1021" s="70"/>
      <c r="E1021" s="71"/>
      <c r="F1021" s="71"/>
    </row>
    <row r="1022" spans="1:6" ht="15">
      <c r="A1022" s="68"/>
      <c r="B1022" s="92"/>
      <c r="C1022" s="3"/>
      <c r="D1022" s="70"/>
      <c r="E1022" s="71"/>
      <c r="F1022" s="71"/>
    </row>
    <row r="1023" spans="1:6" ht="15">
      <c r="A1023" s="68"/>
      <c r="B1023" s="92"/>
      <c r="C1023" s="3"/>
      <c r="D1023" s="70"/>
      <c r="E1023" s="71"/>
      <c r="F1023" s="71"/>
    </row>
    <row r="1024" spans="1:6" ht="15">
      <c r="A1024" s="68"/>
      <c r="B1024" s="92"/>
      <c r="C1024" s="3"/>
      <c r="D1024" s="70"/>
      <c r="E1024" s="71"/>
      <c r="F1024" s="71"/>
    </row>
    <row r="1025" spans="1:6" ht="15">
      <c r="A1025" s="68"/>
      <c r="B1025" s="92"/>
      <c r="C1025" s="3"/>
      <c r="D1025" s="70"/>
      <c r="E1025" s="71"/>
      <c r="F1025" s="71"/>
    </row>
    <row r="1026" spans="1:6" ht="15">
      <c r="A1026" s="68"/>
      <c r="B1026" s="92"/>
      <c r="C1026" s="3"/>
      <c r="D1026" s="70"/>
      <c r="E1026" s="71"/>
      <c r="F1026" s="71"/>
    </row>
    <row r="1027" spans="1:6" ht="15">
      <c r="A1027" s="68"/>
      <c r="B1027" s="92"/>
      <c r="C1027" s="3"/>
      <c r="D1027" s="70"/>
      <c r="E1027" s="71"/>
      <c r="F1027" s="71"/>
    </row>
    <row r="1028" spans="1:6" ht="15">
      <c r="A1028" s="68"/>
      <c r="B1028" s="92"/>
      <c r="C1028" s="3"/>
      <c r="D1028" s="70"/>
      <c r="E1028" s="71"/>
      <c r="F1028" s="71"/>
    </row>
    <row r="1029" spans="1:6" ht="15">
      <c r="A1029" s="68"/>
      <c r="B1029" s="92"/>
      <c r="C1029" s="3"/>
      <c r="D1029" s="70"/>
      <c r="E1029" s="71"/>
      <c r="F1029" s="71"/>
    </row>
    <row r="1030" spans="1:6" ht="15">
      <c r="A1030" s="68"/>
      <c r="B1030" s="92"/>
      <c r="C1030" s="3"/>
      <c r="D1030" s="70"/>
      <c r="E1030" s="71"/>
      <c r="F1030" s="71"/>
    </row>
    <row r="1031" spans="1:6" ht="15">
      <c r="A1031" s="68"/>
      <c r="B1031" s="92"/>
      <c r="C1031" s="3"/>
      <c r="D1031" s="70"/>
      <c r="E1031" s="71"/>
      <c r="F1031" s="71"/>
    </row>
    <row r="1032" spans="1:6" ht="15">
      <c r="A1032" s="68"/>
      <c r="B1032" s="92"/>
      <c r="C1032" s="91"/>
      <c r="D1032" s="70"/>
      <c r="E1032" s="71"/>
      <c r="F1032" s="71"/>
    </row>
    <row r="1033" spans="1:6" ht="15">
      <c r="A1033" s="68"/>
      <c r="B1033" s="92"/>
      <c r="C1033" s="3"/>
      <c r="D1033" s="70"/>
      <c r="E1033" s="71"/>
      <c r="F1033" s="71"/>
    </row>
    <row r="1034" spans="1:6" ht="15">
      <c r="A1034" s="68"/>
      <c r="B1034" s="92"/>
      <c r="C1034" s="3"/>
      <c r="D1034" s="70"/>
      <c r="E1034" s="71"/>
      <c r="F1034" s="71"/>
    </row>
    <row r="1035" spans="1:6" ht="15">
      <c r="A1035" s="68"/>
      <c r="B1035" s="92"/>
      <c r="C1035" s="3"/>
      <c r="D1035" s="70"/>
      <c r="E1035" s="71"/>
      <c r="F1035" s="71"/>
    </row>
    <row r="1036" spans="1:6" ht="15">
      <c r="A1036" s="68"/>
      <c r="B1036" s="92"/>
      <c r="C1036" s="3"/>
      <c r="D1036" s="70"/>
      <c r="E1036" s="71"/>
      <c r="F1036" s="71"/>
    </row>
    <row r="1037" spans="1:6" ht="15">
      <c r="A1037" s="68"/>
      <c r="B1037" s="92"/>
      <c r="C1037" s="3"/>
      <c r="D1037" s="70"/>
      <c r="E1037" s="71"/>
      <c r="F1037" s="71"/>
    </row>
    <row r="1038" spans="1:6" ht="15">
      <c r="A1038" s="68"/>
      <c r="B1038" s="92"/>
      <c r="C1038" s="3"/>
      <c r="D1038" s="70"/>
      <c r="E1038" s="71"/>
      <c r="F1038" s="71"/>
    </row>
    <row r="1039" spans="1:6" ht="15">
      <c r="A1039" s="68"/>
      <c r="B1039" s="92"/>
      <c r="C1039" s="3"/>
      <c r="D1039" s="70"/>
      <c r="E1039" s="71"/>
      <c r="F1039" s="71"/>
    </row>
    <row r="1040" spans="1:6" ht="15">
      <c r="A1040" s="68"/>
      <c r="B1040" s="92"/>
      <c r="C1040" s="3"/>
      <c r="D1040" s="70"/>
      <c r="E1040" s="71"/>
      <c r="F1040" s="71"/>
    </row>
    <row r="1041" spans="1:6" ht="15">
      <c r="A1041" s="68"/>
      <c r="B1041" s="92"/>
      <c r="C1041" s="3"/>
      <c r="D1041" s="70"/>
      <c r="E1041" s="71"/>
      <c r="F1041" s="71"/>
    </row>
    <row r="1042" spans="1:6" ht="15">
      <c r="A1042" s="68"/>
      <c r="B1042" s="92"/>
      <c r="C1042" s="3"/>
      <c r="D1042" s="70"/>
      <c r="E1042" s="71"/>
      <c r="F1042" s="71"/>
    </row>
    <row r="1043" spans="1:6" ht="15">
      <c r="A1043" s="68"/>
      <c r="B1043" s="92"/>
      <c r="C1043" s="3"/>
      <c r="D1043" s="70"/>
      <c r="E1043" s="71"/>
      <c r="F1043" s="71"/>
    </row>
    <row r="1044" spans="1:6" ht="15">
      <c r="A1044" s="68"/>
      <c r="B1044" s="92"/>
      <c r="C1044" s="3"/>
      <c r="D1044" s="70"/>
      <c r="E1044" s="71"/>
      <c r="F1044" s="71"/>
    </row>
    <row r="1045" spans="1:6" ht="15">
      <c r="A1045" s="68"/>
      <c r="B1045" s="92"/>
      <c r="C1045" s="3"/>
      <c r="D1045" s="70"/>
      <c r="E1045" s="71"/>
      <c r="F1045" s="71"/>
    </row>
    <row r="1046" spans="1:6" ht="15">
      <c r="A1046" s="68"/>
      <c r="B1046" s="92"/>
      <c r="C1046" s="3"/>
      <c r="D1046" s="70"/>
      <c r="E1046" s="71"/>
      <c r="F1046" s="71"/>
    </row>
    <row r="1047" spans="1:6" ht="15">
      <c r="A1047" s="68"/>
      <c r="B1047" s="92"/>
      <c r="C1047" s="3"/>
      <c r="D1047" s="70"/>
      <c r="E1047" s="71"/>
      <c r="F1047" s="71"/>
    </row>
    <row r="1048" spans="1:6" ht="15">
      <c r="A1048" s="68"/>
      <c r="B1048" s="92"/>
      <c r="C1048" s="3"/>
      <c r="D1048" s="70"/>
      <c r="E1048" s="71"/>
      <c r="F1048" s="71"/>
    </row>
    <row r="1049" spans="1:6" ht="15">
      <c r="A1049" s="68"/>
      <c r="B1049" s="92"/>
      <c r="C1049" s="3"/>
      <c r="D1049" s="70"/>
      <c r="E1049" s="71"/>
      <c r="F1049" s="71"/>
    </row>
    <row r="1050" spans="1:6" ht="15">
      <c r="A1050" s="68"/>
      <c r="B1050" s="92"/>
      <c r="C1050" s="3"/>
      <c r="D1050" s="70"/>
      <c r="E1050" s="71"/>
      <c r="F1050" s="71"/>
    </row>
    <row r="1051" spans="1:6" ht="15">
      <c r="A1051" s="68"/>
      <c r="B1051" s="92"/>
      <c r="C1051" s="3"/>
      <c r="D1051" s="70"/>
      <c r="E1051" s="71"/>
      <c r="F1051" s="71"/>
    </row>
    <row r="1052" spans="1:6" ht="15">
      <c r="A1052" s="68"/>
      <c r="B1052" s="92"/>
      <c r="C1052" s="3"/>
      <c r="D1052" s="70"/>
      <c r="E1052" s="71"/>
      <c r="F1052" s="71"/>
    </row>
    <row r="1053" spans="1:6" ht="15">
      <c r="A1053" s="68"/>
      <c r="B1053" s="92"/>
      <c r="C1053" s="3"/>
      <c r="D1053" s="70"/>
      <c r="E1053" s="71"/>
      <c r="F1053" s="71"/>
    </row>
    <row r="1054" spans="1:6" ht="15">
      <c r="A1054" s="68"/>
      <c r="B1054" s="92"/>
      <c r="C1054" s="3"/>
      <c r="D1054" s="70"/>
      <c r="E1054" s="71"/>
      <c r="F1054" s="71"/>
    </row>
    <row r="1055" spans="1:6" ht="15">
      <c r="A1055" s="68"/>
      <c r="B1055" s="92"/>
      <c r="C1055" s="3"/>
      <c r="D1055" s="70"/>
      <c r="E1055" s="71"/>
      <c r="F1055" s="71"/>
    </row>
    <row r="1056" spans="1:6" ht="15">
      <c r="A1056" s="68"/>
      <c r="B1056" s="92"/>
      <c r="C1056" s="3"/>
      <c r="D1056" s="70"/>
      <c r="E1056" s="71"/>
      <c r="F1056" s="71"/>
    </row>
    <row r="1057" spans="1:6" ht="15">
      <c r="A1057" s="68"/>
      <c r="B1057" s="92"/>
      <c r="C1057" s="3"/>
      <c r="D1057" s="70"/>
      <c r="E1057" s="71"/>
      <c r="F1057" s="71"/>
    </row>
    <row r="1058" spans="1:6" ht="15">
      <c r="A1058" s="68"/>
      <c r="B1058" s="92"/>
      <c r="C1058" s="3"/>
      <c r="D1058" s="70"/>
      <c r="E1058" s="71"/>
      <c r="F1058" s="71"/>
    </row>
    <row r="1059" spans="1:6" ht="15">
      <c r="A1059" s="68"/>
      <c r="B1059" s="92"/>
      <c r="C1059" s="3"/>
      <c r="D1059" s="70"/>
      <c r="E1059" s="71"/>
      <c r="F1059" s="71"/>
    </row>
    <row r="1060" spans="1:6" ht="15">
      <c r="A1060" s="68"/>
      <c r="B1060" s="92"/>
      <c r="C1060" s="3"/>
      <c r="D1060" s="70"/>
      <c r="E1060" s="71"/>
      <c r="F1060" s="71"/>
    </row>
    <row r="1061" spans="1:6" ht="15">
      <c r="A1061" s="68"/>
      <c r="B1061" s="92"/>
      <c r="C1061" s="3"/>
      <c r="D1061" s="70"/>
      <c r="E1061" s="71"/>
      <c r="F1061" s="71"/>
    </row>
    <row r="1062" spans="1:6" ht="15">
      <c r="A1062" s="68"/>
      <c r="B1062" s="92"/>
      <c r="C1062" s="3"/>
      <c r="D1062" s="70"/>
      <c r="E1062" s="71"/>
      <c r="F1062" s="71"/>
    </row>
    <row r="1063" spans="1:6" ht="15">
      <c r="A1063" s="68"/>
      <c r="B1063" s="92"/>
      <c r="C1063" s="3"/>
      <c r="D1063" s="70"/>
      <c r="E1063" s="71"/>
      <c r="F1063" s="71"/>
    </row>
    <row r="1064" spans="1:6" ht="15">
      <c r="A1064" s="68"/>
      <c r="B1064" s="92"/>
      <c r="C1064" s="3"/>
      <c r="D1064" s="70"/>
      <c r="E1064" s="71"/>
      <c r="F1064" s="71"/>
    </row>
    <row r="1065" spans="1:6" ht="15">
      <c r="A1065" s="68"/>
      <c r="B1065" s="92"/>
      <c r="C1065" s="3"/>
      <c r="D1065" s="70"/>
      <c r="E1065" s="71"/>
      <c r="F1065" s="71"/>
    </row>
    <row r="1066" spans="1:6" ht="15">
      <c r="A1066" s="68"/>
      <c r="B1066" s="92"/>
      <c r="C1066" s="3"/>
      <c r="D1066" s="70"/>
      <c r="E1066" s="71"/>
      <c r="F1066" s="71"/>
    </row>
    <row r="1067" spans="1:6" ht="15">
      <c r="A1067" s="68"/>
      <c r="B1067" s="92"/>
      <c r="C1067" s="3"/>
      <c r="D1067" s="70"/>
      <c r="E1067" s="71"/>
      <c r="F1067" s="71"/>
    </row>
    <row r="1068" spans="1:6" ht="15">
      <c r="A1068" s="68"/>
      <c r="B1068" s="92"/>
      <c r="C1068" s="3"/>
      <c r="D1068" s="70"/>
      <c r="E1068" s="71"/>
      <c r="F1068" s="71"/>
    </row>
    <row r="1069" spans="1:6" ht="15">
      <c r="A1069" s="68"/>
      <c r="B1069" s="92"/>
      <c r="C1069" s="3"/>
      <c r="D1069" s="70"/>
      <c r="E1069" s="71"/>
      <c r="F1069" s="71"/>
    </row>
    <row r="1070" spans="1:6" ht="15">
      <c r="A1070" s="68"/>
      <c r="B1070" s="92"/>
      <c r="C1070" s="3"/>
      <c r="D1070" s="70"/>
      <c r="E1070" s="71"/>
      <c r="F1070" s="71"/>
    </row>
    <row r="1071" spans="1:6" ht="15">
      <c r="A1071" s="68"/>
      <c r="B1071" s="92"/>
      <c r="C1071" s="3"/>
      <c r="D1071" s="70"/>
      <c r="E1071" s="71"/>
      <c r="F1071" s="71"/>
    </row>
    <row r="1072" spans="1:6" ht="15">
      <c r="A1072" s="68"/>
      <c r="B1072" s="92"/>
      <c r="C1072" s="3"/>
      <c r="D1072" s="70"/>
      <c r="E1072" s="71"/>
      <c r="F1072" s="71"/>
    </row>
    <row r="1073" spans="1:6" ht="15">
      <c r="A1073" s="68"/>
      <c r="B1073" s="92"/>
      <c r="C1073" s="3"/>
      <c r="D1073" s="70"/>
      <c r="E1073" s="71"/>
      <c r="F1073" s="71"/>
    </row>
    <row r="1074" spans="1:6" ht="15">
      <c r="A1074" s="68"/>
      <c r="B1074" s="92"/>
      <c r="C1074" s="3"/>
      <c r="D1074" s="70"/>
      <c r="E1074" s="71"/>
      <c r="F1074" s="71"/>
    </row>
    <row r="1075" spans="1:6" ht="15">
      <c r="A1075" s="68"/>
      <c r="B1075" s="92"/>
      <c r="C1075" s="3"/>
      <c r="D1075" s="70"/>
      <c r="E1075" s="71"/>
      <c r="F1075" s="71"/>
    </row>
    <row r="1076" spans="1:6" ht="15">
      <c r="A1076" s="68"/>
      <c r="B1076" s="92"/>
      <c r="C1076" s="3"/>
      <c r="D1076" s="70"/>
      <c r="E1076" s="71"/>
      <c r="F1076" s="71"/>
    </row>
    <row r="1077" spans="1:6" ht="15">
      <c r="A1077" s="68"/>
      <c r="B1077" s="92"/>
      <c r="C1077" s="3"/>
      <c r="D1077" s="70"/>
      <c r="E1077" s="71"/>
      <c r="F1077" s="71"/>
    </row>
    <row r="1078" spans="1:6" ht="15">
      <c r="A1078" s="68"/>
      <c r="B1078" s="92"/>
      <c r="C1078" s="3"/>
      <c r="D1078" s="70"/>
      <c r="E1078" s="71"/>
      <c r="F1078" s="71"/>
    </row>
    <row r="1079" spans="1:6" ht="15">
      <c r="A1079" s="68"/>
      <c r="B1079" s="92"/>
      <c r="C1079" s="3"/>
      <c r="D1079" s="70"/>
      <c r="E1079" s="71"/>
      <c r="F1079" s="71"/>
    </row>
    <row r="1080" spans="1:6" ht="15">
      <c r="A1080" s="68"/>
      <c r="B1080" s="92"/>
      <c r="C1080" s="3"/>
      <c r="D1080" s="70"/>
      <c r="E1080" s="71"/>
      <c r="F1080" s="71"/>
    </row>
    <row r="1081" spans="1:6" ht="15">
      <c r="A1081" s="68"/>
      <c r="B1081" s="92"/>
      <c r="C1081" s="3"/>
      <c r="D1081" s="70"/>
      <c r="E1081" s="71"/>
      <c r="F1081" s="71"/>
    </row>
    <row r="1082" spans="1:6" ht="15">
      <c r="A1082" s="68"/>
      <c r="B1082" s="92"/>
      <c r="C1082" s="3"/>
      <c r="D1082" s="70"/>
      <c r="E1082" s="71"/>
      <c r="F1082" s="71"/>
    </row>
    <row r="1083" spans="1:6" ht="15">
      <c r="A1083" s="68"/>
      <c r="B1083" s="92"/>
      <c r="C1083" s="3"/>
      <c r="D1083" s="70"/>
      <c r="E1083" s="71"/>
      <c r="F1083" s="71"/>
    </row>
    <row r="1084" spans="1:6" ht="15">
      <c r="A1084" s="68"/>
      <c r="B1084" s="92"/>
      <c r="C1084" s="3"/>
      <c r="D1084" s="70"/>
      <c r="E1084" s="71"/>
      <c r="F1084" s="71"/>
    </row>
    <row r="1085" spans="1:6" ht="15">
      <c r="A1085" s="68"/>
      <c r="B1085" s="92"/>
      <c r="C1085" s="3"/>
      <c r="D1085" s="70"/>
      <c r="E1085" s="71"/>
      <c r="F1085" s="71"/>
    </row>
    <row r="1086" spans="1:6" ht="15">
      <c r="A1086" s="68"/>
      <c r="B1086" s="92"/>
      <c r="C1086" s="3"/>
      <c r="D1086" s="70"/>
      <c r="E1086" s="71"/>
      <c r="F1086" s="71"/>
    </row>
    <row r="1087" spans="1:6" ht="15">
      <c r="A1087" s="68"/>
      <c r="B1087" s="92"/>
      <c r="C1087" s="3"/>
      <c r="D1087" s="70"/>
      <c r="E1087" s="71"/>
      <c r="F1087" s="71"/>
    </row>
    <row r="1088" spans="1:6" ht="15">
      <c r="A1088" s="68"/>
      <c r="B1088" s="92"/>
      <c r="C1088" s="3"/>
      <c r="D1088" s="70"/>
      <c r="E1088" s="71"/>
      <c r="F1088" s="71"/>
    </row>
    <row r="1089" spans="1:6" ht="15">
      <c r="A1089" s="68"/>
      <c r="B1089" s="92"/>
      <c r="C1089" s="3"/>
      <c r="D1089" s="70"/>
      <c r="E1089" s="71"/>
      <c r="F1089" s="71"/>
    </row>
    <row r="1090" spans="1:6" ht="15">
      <c r="A1090" s="68"/>
      <c r="B1090" s="92"/>
      <c r="C1090" s="3"/>
      <c r="D1090" s="70"/>
      <c r="E1090" s="71"/>
      <c r="F1090" s="71"/>
    </row>
    <row r="1091" spans="1:6" ht="15">
      <c r="A1091" s="68"/>
      <c r="B1091" s="92"/>
      <c r="C1091" s="3"/>
      <c r="D1091" s="70"/>
      <c r="E1091" s="71"/>
      <c r="F1091" s="71"/>
    </row>
    <row r="1092" spans="1:6" ht="15">
      <c r="A1092" s="68"/>
      <c r="B1092" s="92"/>
      <c r="C1092" s="3"/>
      <c r="D1092" s="70"/>
      <c r="E1092" s="71"/>
      <c r="F1092" s="71"/>
    </row>
    <row r="1093" spans="1:6" ht="15">
      <c r="A1093" s="68"/>
      <c r="B1093" s="92"/>
      <c r="C1093" s="3"/>
      <c r="D1093" s="70"/>
      <c r="E1093" s="71"/>
      <c r="F1093" s="71"/>
    </row>
    <row r="1094" spans="1:6" ht="15">
      <c r="A1094" s="68"/>
      <c r="B1094" s="92"/>
      <c r="C1094" s="3"/>
      <c r="D1094" s="70"/>
      <c r="E1094" s="71"/>
      <c r="F1094" s="71"/>
    </row>
    <row r="1095" spans="1:6" ht="15">
      <c r="A1095" s="68"/>
      <c r="B1095" s="92"/>
      <c r="C1095" s="3"/>
      <c r="D1095" s="70"/>
      <c r="E1095" s="71"/>
      <c r="F1095" s="71"/>
    </row>
    <row r="1096" spans="1:6" ht="15">
      <c r="A1096" s="68"/>
      <c r="B1096" s="92"/>
      <c r="C1096" s="3"/>
      <c r="D1096" s="70"/>
      <c r="E1096" s="71"/>
      <c r="F1096" s="71"/>
    </row>
    <row r="1097" spans="1:6" ht="15">
      <c r="A1097" s="68"/>
      <c r="B1097" s="92"/>
      <c r="C1097" s="3"/>
      <c r="D1097" s="70"/>
      <c r="E1097" s="71"/>
      <c r="F1097" s="71"/>
    </row>
    <row r="1098" spans="1:6" ht="15">
      <c r="A1098" s="68"/>
      <c r="B1098" s="92"/>
      <c r="C1098" s="3"/>
      <c r="D1098" s="70"/>
      <c r="E1098" s="71"/>
      <c r="F1098" s="71"/>
    </row>
    <row r="1099" spans="1:6" ht="15">
      <c r="A1099" s="68"/>
      <c r="B1099" s="92"/>
      <c r="C1099" s="3"/>
      <c r="D1099" s="70"/>
      <c r="E1099" s="71"/>
      <c r="F1099" s="71"/>
    </row>
    <row r="1100" spans="1:6" ht="15">
      <c r="A1100" s="68"/>
      <c r="B1100" s="92"/>
      <c r="C1100" s="3"/>
      <c r="D1100" s="70"/>
      <c r="E1100" s="71"/>
      <c r="F1100" s="71"/>
    </row>
    <row r="1101" spans="1:6" ht="15">
      <c r="A1101" s="68"/>
      <c r="B1101" s="92"/>
      <c r="C1101" s="3"/>
      <c r="D1101" s="70"/>
      <c r="E1101" s="71"/>
      <c r="F1101" s="71"/>
    </row>
    <row r="1102" spans="1:6" ht="15">
      <c r="A1102" s="68"/>
      <c r="B1102" s="92"/>
      <c r="C1102" s="3"/>
      <c r="D1102" s="70"/>
      <c r="E1102" s="71"/>
      <c r="F1102" s="71"/>
    </row>
    <row r="1103" spans="1:6" ht="15">
      <c r="A1103" s="68"/>
      <c r="B1103" s="92"/>
      <c r="C1103" s="3"/>
      <c r="D1103" s="70"/>
      <c r="E1103" s="71"/>
      <c r="F1103" s="71"/>
    </row>
    <row r="1104" spans="1:6" ht="15">
      <c r="A1104" s="68"/>
      <c r="B1104" s="92"/>
      <c r="C1104" s="3"/>
      <c r="D1104" s="70"/>
      <c r="E1104" s="71"/>
      <c r="F1104" s="71"/>
    </row>
    <row r="1105" spans="1:6" ht="15">
      <c r="A1105" s="68"/>
      <c r="B1105" s="92"/>
      <c r="C1105" s="3"/>
      <c r="D1105" s="70"/>
      <c r="E1105" s="71"/>
      <c r="F1105" s="71"/>
    </row>
    <row r="1106" spans="1:6" ht="15">
      <c r="A1106" s="68"/>
      <c r="B1106" s="92"/>
      <c r="C1106" s="3"/>
      <c r="D1106" s="70"/>
      <c r="E1106" s="71"/>
      <c r="F1106" s="71"/>
    </row>
    <row r="1107" spans="1:6" ht="15">
      <c r="A1107" s="68"/>
      <c r="B1107" s="92"/>
      <c r="C1107" s="3"/>
      <c r="D1107" s="70"/>
      <c r="E1107" s="71"/>
      <c r="F1107" s="71"/>
    </row>
    <row r="1108" spans="1:6" ht="15">
      <c r="A1108" s="68"/>
      <c r="B1108" s="92"/>
      <c r="C1108" s="91"/>
      <c r="D1108" s="70"/>
      <c r="E1108" s="71"/>
      <c r="F1108" s="71"/>
    </row>
    <row r="1109" spans="1:6" ht="15">
      <c r="A1109" s="68"/>
      <c r="B1109" s="92"/>
      <c r="C1109" s="3"/>
      <c r="D1109" s="70"/>
      <c r="E1109" s="71"/>
      <c r="F1109" s="71"/>
    </row>
    <row r="1110" spans="1:6" ht="15">
      <c r="A1110" s="68"/>
      <c r="B1110" s="92"/>
      <c r="C1110" s="3"/>
      <c r="D1110" s="70"/>
      <c r="E1110" s="71"/>
      <c r="F1110" s="71"/>
    </row>
    <row r="1111" spans="1:6" ht="15">
      <c r="A1111" s="68"/>
      <c r="B1111" s="92"/>
      <c r="C1111" s="3"/>
      <c r="D1111" s="70"/>
      <c r="E1111" s="71"/>
      <c r="F1111" s="71"/>
    </row>
    <row r="1112" spans="1:6" ht="15">
      <c r="A1112" s="68"/>
      <c r="B1112" s="92"/>
      <c r="C1112" s="3"/>
      <c r="D1112" s="70"/>
      <c r="E1112" s="71"/>
      <c r="F1112" s="71"/>
    </row>
    <row r="1113" spans="1:6" ht="15">
      <c r="A1113" s="68"/>
      <c r="B1113" s="92"/>
      <c r="C1113" s="3"/>
      <c r="D1113" s="70"/>
      <c r="E1113" s="71"/>
      <c r="F1113" s="71"/>
    </row>
    <row r="1114" spans="1:6" ht="15">
      <c r="A1114" s="68"/>
      <c r="B1114" s="92"/>
      <c r="C1114" s="3"/>
      <c r="D1114" s="70"/>
      <c r="E1114" s="71"/>
      <c r="F1114" s="71"/>
    </row>
    <row r="1115" spans="1:6" ht="15">
      <c r="A1115" s="68"/>
      <c r="B1115" s="92"/>
      <c r="C1115" s="3"/>
      <c r="D1115" s="70"/>
      <c r="E1115" s="71"/>
      <c r="F1115" s="71"/>
    </row>
    <row r="1116" spans="1:6" ht="15">
      <c r="A1116" s="68"/>
      <c r="B1116" s="92"/>
      <c r="C1116" s="3"/>
      <c r="D1116" s="70"/>
      <c r="E1116" s="71"/>
      <c r="F1116" s="71"/>
    </row>
    <row r="1117" spans="1:6" ht="15">
      <c r="A1117" s="68"/>
      <c r="B1117" s="92"/>
      <c r="C1117" s="3"/>
      <c r="D1117" s="70"/>
      <c r="E1117" s="71"/>
      <c r="F1117" s="71"/>
    </row>
    <row r="1118" spans="1:6" ht="15">
      <c r="A1118" s="68"/>
      <c r="B1118" s="92"/>
      <c r="C1118" s="3"/>
      <c r="D1118" s="70"/>
      <c r="E1118" s="71"/>
      <c r="F1118" s="71"/>
    </row>
    <row r="1119" spans="1:6" ht="15">
      <c r="A1119" s="68"/>
      <c r="B1119" s="92"/>
      <c r="C1119" s="3"/>
      <c r="D1119" s="70"/>
      <c r="E1119" s="71"/>
      <c r="F1119" s="71"/>
    </row>
    <row r="1120" spans="1:6" ht="15">
      <c r="A1120" s="68"/>
      <c r="B1120" s="92"/>
      <c r="C1120" s="3"/>
      <c r="D1120" s="70"/>
      <c r="E1120" s="71"/>
      <c r="F1120" s="71"/>
    </row>
    <row r="1121" spans="1:6" ht="15">
      <c r="A1121" s="68"/>
      <c r="B1121" s="92"/>
      <c r="C1121" s="3"/>
      <c r="D1121" s="70"/>
      <c r="E1121" s="71"/>
      <c r="F1121" s="71"/>
    </row>
    <row r="1122" spans="1:6" ht="15">
      <c r="A1122" s="68"/>
      <c r="B1122" s="92"/>
      <c r="C1122" s="3"/>
      <c r="D1122" s="70"/>
      <c r="E1122" s="71"/>
      <c r="F1122" s="71"/>
    </row>
    <row r="1123" spans="1:6" ht="15">
      <c r="A1123" s="68"/>
      <c r="B1123" s="92"/>
      <c r="C1123" s="3"/>
      <c r="D1123" s="70"/>
      <c r="E1123" s="71"/>
      <c r="F1123" s="71"/>
    </row>
    <row r="1124" spans="1:6" ht="15">
      <c r="A1124" s="68"/>
      <c r="B1124" s="92"/>
      <c r="C1124" s="3"/>
      <c r="D1124" s="70"/>
      <c r="E1124" s="71"/>
      <c r="F1124" s="71"/>
    </row>
    <row r="1125" spans="1:6" ht="15">
      <c r="A1125" s="68"/>
      <c r="B1125" s="92"/>
      <c r="C1125" s="3"/>
      <c r="D1125" s="70"/>
      <c r="E1125" s="71"/>
      <c r="F1125" s="71"/>
    </row>
    <row r="1126" spans="1:6" ht="15">
      <c r="A1126" s="68"/>
      <c r="B1126" s="92"/>
      <c r="C1126" s="3"/>
      <c r="D1126" s="70"/>
      <c r="E1126" s="71"/>
      <c r="F1126" s="71"/>
    </row>
    <row r="1127" spans="1:6" ht="15">
      <c r="A1127" s="68"/>
      <c r="B1127" s="92"/>
      <c r="C1127" s="3"/>
      <c r="D1127" s="70"/>
      <c r="E1127" s="71"/>
      <c r="F1127" s="71"/>
    </row>
    <row r="1128" spans="1:6" ht="15">
      <c r="A1128" s="68"/>
      <c r="B1128" s="92"/>
      <c r="C1128" s="3"/>
      <c r="D1128" s="70"/>
      <c r="E1128" s="71"/>
      <c r="F1128" s="71"/>
    </row>
    <row r="1129" spans="1:6" ht="15">
      <c r="A1129" s="68"/>
      <c r="B1129" s="92"/>
      <c r="C1129" s="3"/>
      <c r="D1129" s="70"/>
      <c r="E1129" s="71"/>
      <c r="F1129" s="71"/>
    </row>
    <row r="1130" spans="1:6" ht="15">
      <c r="A1130" s="68"/>
      <c r="B1130" s="92"/>
      <c r="C1130" s="3"/>
      <c r="D1130" s="70"/>
      <c r="E1130" s="71"/>
      <c r="F1130" s="71"/>
    </row>
    <row r="1131" spans="1:6" ht="15">
      <c r="A1131" s="68"/>
      <c r="B1131" s="92"/>
      <c r="C1131" s="3"/>
      <c r="D1131" s="70"/>
      <c r="E1131" s="71"/>
      <c r="F1131" s="71"/>
    </row>
    <row r="1132" spans="1:6" ht="15">
      <c r="A1132" s="68"/>
      <c r="B1132" s="92"/>
      <c r="C1132" s="3"/>
      <c r="D1132" s="70"/>
      <c r="E1132" s="71"/>
      <c r="F1132" s="71"/>
    </row>
    <row r="1133" spans="1:6" ht="15">
      <c r="A1133" s="68"/>
      <c r="B1133" s="92"/>
      <c r="C1133" s="3"/>
      <c r="D1133" s="70"/>
      <c r="E1133" s="71"/>
      <c r="F1133" s="71"/>
    </row>
    <row r="1134" spans="1:6" ht="15">
      <c r="A1134" s="68"/>
      <c r="B1134" s="92"/>
      <c r="C1134" s="3"/>
      <c r="D1134" s="70"/>
      <c r="E1134" s="71"/>
      <c r="F1134" s="71"/>
    </row>
    <row r="1135" spans="1:6" ht="15">
      <c r="A1135" s="68"/>
      <c r="B1135" s="92"/>
      <c r="C1135" s="3"/>
      <c r="D1135" s="70"/>
      <c r="E1135" s="71"/>
      <c r="F1135" s="71"/>
    </row>
    <row r="1136" spans="1:6" ht="15">
      <c r="A1136" s="68"/>
      <c r="B1136" s="92"/>
      <c r="C1136" s="3"/>
      <c r="D1136" s="70"/>
      <c r="E1136" s="71"/>
      <c r="F1136" s="71"/>
    </row>
    <row r="1137" spans="1:6" ht="15">
      <c r="A1137" s="68"/>
      <c r="B1137" s="92"/>
      <c r="C1137" s="3"/>
      <c r="D1137" s="70"/>
      <c r="E1137" s="71"/>
      <c r="F1137" s="71"/>
    </row>
    <row r="1138" spans="1:6" ht="15">
      <c r="A1138" s="68"/>
      <c r="B1138" s="92"/>
      <c r="C1138" s="3"/>
      <c r="D1138" s="70"/>
      <c r="E1138" s="71"/>
      <c r="F1138" s="71"/>
    </row>
    <row r="1139" spans="1:6" ht="15">
      <c r="A1139" s="68"/>
      <c r="B1139" s="92"/>
      <c r="C1139" s="3"/>
      <c r="D1139" s="70"/>
      <c r="E1139" s="71"/>
      <c r="F1139" s="71"/>
    </row>
    <row r="1140" spans="1:6" ht="15">
      <c r="A1140" s="68"/>
      <c r="B1140" s="92"/>
      <c r="C1140" s="3"/>
      <c r="D1140" s="70"/>
      <c r="E1140" s="71"/>
      <c r="F1140" s="71"/>
    </row>
    <row r="1141" spans="1:6" ht="15">
      <c r="A1141" s="68"/>
      <c r="B1141" s="92"/>
      <c r="C1141" s="3"/>
      <c r="D1141" s="70"/>
      <c r="E1141" s="71"/>
      <c r="F1141" s="71"/>
    </row>
    <row r="1142" spans="1:6" ht="15">
      <c r="A1142" s="68"/>
      <c r="B1142" s="92"/>
      <c r="C1142" s="3"/>
      <c r="D1142" s="70"/>
      <c r="E1142" s="71"/>
      <c r="F1142" s="71"/>
    </row>
    <row r="1143" spans="1:6" ht="15">
      <c r="A1143" s="68"/>
      <c r="B1143" s="92"/>
      <c r="C1143" s="3"/>
      <c r="D1143" s="70"/>
      <c r="E1143" s="71"/>
      <c r="F1143" s="71"/>
    </row>
    <row r="1144" spans="1:6" ht="15">
      <c r="A1144" s="68"/>
      <c r="B1144" s="92"/>
      <c r="C1144" s="3"/>
      <c r="D1144" s="70"/>
      <c r="E1144" s="71"/>
      <c r="F1144" s="71"/>
    </row>
    <row r="1145" spans="1:6" ht="15">
      <c r="A1145" s="68"/>
      <c r="B1145" s="92"/>
      <c r="C1145" s="3"/>
      <c r="D1145" s="70"/>
      <c r="E1145" s="71"/>
      <c r="F1145" s="71"/>
    </row>
    <row r="1146" spans="1:6" ht="15">
      <c r="A1146" s="68"/>
      <c r="B1146" s="92"/>
      <c r="C1146" s="3"/>
      <c r="D1146" s="72"/>
      <c r="E1146" s="71"/>
      <c r="F1146" s="71"/>
    </row>
    <row r="1147" spans="1:6" ht="15">
      <c r="A1147" s="68"/>
      <c r="B1147" s="92"/>
      <c r="C1147" s="3"/>
      <c r="D1147" s="72"/>
      <c r="E1147" s="71"/>
      <c r="F1147" s="71"/>
    </row>
    <row r="1148" spans="1:6" ht="15">
      <c r="A1148" s="68"/>
      <c r="B1148" s="92"/>
      <c r="C1148" s="3"/>
      <c r="D1148" s="72"/>
      <c r="E1148" s="71"/>
      <c r="F1148" s="71"/>
    </row>
    <row r="1149" spans="1:6" ht="15">
      <c r="A1149" s="68"/>
      <c r="B1149" s="92"/>
      <c r="C1149" s="3"/>
      <c r="D1149" s="72"/>
      <c r="E1149" s="71"/>
      <c r="F1149" s="71"/>
    </row>
    <row r="1150" spans="1:6" ht="15">
      <c r="A1150" s="68"/>
      <c r="B1150" s="92"/>
      <c r="C1150" s="3"/>
      <c r="D1150" s="72"/>
      <c r="E1150" s="71"/>
      <c r="F1150" s="71"/>
    </row>
    <row r="1151" spans="1:6" ht="15">
      <c r="A1151" s="68"/>
      <c r="B1151" s="92"/>
      <c r="C1151" s="3"/>
      <c r="D1151" s="70"/>
      <c r="E1151" s="71"/>
      <c r="F1151" s="71"/>
    </row>
    <row r="1152" spans="1:6" ht="15">
      <c r="A1152" s="68"/>
      <c r="B1152" s="92"/>
      <c r="C1152" s="3"/>
      <c r="D1152" s="70"/>
      <c r="E1152" s="71"/>
      <c r="F1152" s="71"/>
    </row>
    <row r="1153" spans="1:6" ht="15">
      <c r="A1153" s="68"/>
      <c r="B1153" s="92"/>
      <c r="C1153" s="3"/>
      <c r="D1153" s="72"/>
      <c r="E1153" s="71"/>
      <c r="F1153" s="71"/>
    </row>
    <row r="1154" spans="1:6" ht="15">
      <c r="A1154" s="68"/>
      <c r="B1154" s="92"/>
      <c r="C1154" s="3"/>
      <c r="D1154" s="72"/>
      <c r="E1154" s="71"/>
      <c r="F1154" s="71"/>
    </row>
    <row r="1155" spans="1:6" ht="15">
      <c r="A1155" s="68"/>
      <c r="B1155" s="92"/>
      <c r="C1155" s="3"/>
      <c r="D1155" s="72"/>
      <c r="E1155" s="71"/>
      <c r="F1155" s="71"/>
    </row>
    <row r="1156" spans="1:6" ht="15">
      <c r="A1156" s="68"/>
      <c r="B1156" s="92"/>
      <c r="C1156" s="3"/>
      <c r="D1156" s="70"/>
      <c r="E1156" s="71"/>
      <c r="F1156" s="71"/>
    </row>
    <row r="1157" spans="1:6" ht="15">
      <c r="A1157" s="68"/>
      <c r="B1157" s="92"/>
      <c r="C1157" s="3"/>
      <c r="D1157" s="70"/>
      <c r="E1157" s="71"/>
      <c r="F1157" s="71"/>
    </row>
    <row r="1158" spans="1:6" ht="15">
      <c r="A1158" s="68"/>
      <c r="B1158" s="92"/>
      <c r="C1158" s="3"/>
      <c r="D1158" s="70"/>
      <c r="E1158" s="71"/>
      <c r="F1158" s="71"/>
    </row>
    <row r="1159" spans="1:6" ht="15">
      <c r="A1159" s="68"/>
      <c r="B1159" s="92"/>
      <c r="C1159" s="3"/>
      <c r="D1159" s="70"/>
      <c r="E1159" s="71"/>
      <c r="F1159" s="71"/>
    </row>
    <row r="1160" spans="1:6" ht="15">
      <c r="A1160" s="68"/>
      <c r="B1160" s="92"/>
      <c r="C1160" s="3"/>
      <c r="D1160" s="70"/>
      <c r="E1160" s="71"/>
      <c r="F1160" s="71"/>
    </row>
    <row r="1161" spans="1:6" ht="15">
      <c r="A1161" s="68"/>
      <c r="B1161" s="92"/>
      <c r="C1161" s="3"/>
      <c r="D1161" s="70"/>
      <c r="E1161" s="71"/>
      <c r="F1161" s="71"/>
    </row>
    <row r="1162" spans="1:6" ht="15">
      <c r="A1162" s="68"/>
      <c r="B1162" s="92"/>
      <c r="C1162" s="3"/>
      <c r="D1162" s="70"/>
      <c r="E1162" s="71"/>
      <c r="F1162" s="71"/>
    </row>
    <row r="1163" spans="1:6" ht="15">
      <c r="A1163" s="68"/>
      <c r="B1163" s="92"/>
      <c r="C1163" s="3"/>
      <c r="D1163" s="70"/>
      <c r="E1163" s="71"/>
      <c r="F1163" s="71"/>
    </row>
    <row r="1164" spans="1:6" ht="15">
      <c r="A1164" s="68"/>
      <c r="B1164" s="92"/>
      <c r="C1164" s="3"/>
      <c r="D1164" s="70"/>
      <c r="E1164" s="71"/>
      <c r="F1164" s="71"/>
    </row>
    <row r="1165" spans="1:6" ht="15">
      <c r="A1165" s="68"/>
      <c r="B1165" s="92"/>
      <c r="C1165" s="3"/>
      <c r="D1165" s="70"/>
      <c r="E1165" s="71"/>
      <c r="F1165" s="71"/>
    </row>
    <row r="1166" spans="1:6" ht="15">
      <c r="A1166" s="68"/>
      <c r="B1166" s="92"/>
      <c r="C1166" s="3"/>
      <c r="D1166" s="70"/>
      <c r="E1166" s="71"/>
      <c r="F1166" s="71"/>
    </row>
    <row r="1167" spans="1:6" ht="15">
      <c r="A1167" s="68"/>
      <c r="B1167" s="92"/>
      <c r="C1167" s="3"/>
      <c r="D1167" s="70"/>
      <c r="E1167" s="71"/>
      <c r="F1167" s="71"/>
    </row>
    <row r="1168" spans="1:6" ht="15">
      <c r="A1168" s="68"/>
      <c r="B1168" s="92"/>
      <c r="C1168" s="3"/>
      <c r="D1168" s="70"/>
      <c r="E1168" s="71"/>
      <c r="F1168" s="71"/>
    </row>
    <row r="1169" spans="1:6" ht="15">
      <c r="A1169" s="68"/>
      <c r="B1169" s="92"/>
      <c r="C1169" s="3"/>
      <c r="D1169" s="70"/>
      <c r="E1169" s="71"/>
      <c r="F1169" s="71"/>
    </row>
    <row r="1170" spans="1:6" ht="15">
      <c r="A1170" s="68"/>
      <c r="B1170" s="92"/>
      <c r="C1170" s="3"/>
      <c r="D1170" s="70"/>
      <c r="E1170" s="71"/>
      <c r="F1170" s="71"/>
    </row>
    <row r="1171" spans="1:6" ht="15">
      <c r="A1171" s="68"/>
      <c r="B1171" s="92"/>
      <c r="C1171" s="3"/>
      <c r="D1171" s="70"/>
      <c r="E1171" s="71"/>
      <c r="F1171" s="71"/>
    </row>
    <row r="1172" spans="1:6" ht="15">
      <c r="A1172" s="68"/>
      <c r="B1172" s="92"/>
      <c r="C1172" s="3"/>
      <c r="D1172" s="70"/>
      <c r="E1172" s="71"/>
      <c r="F1172" s="71"/>
    </row>
    <row r="1173" spans="1:6" ht="15">
      <c r="A1173" s="68"/>
      <c r="B1173" s="92"/>
      <c r="C1173" s="3"/>
      <c r="D1173" s="70"/>
      <c r="E1173" s="71"/>
      <c r="F1173" s="71"/>
    </row>
    <row r="1174" spans="1:6" ht="15">
      <c r="A1174" s="68"/>
      <c r="B1174" s="92"/>
      <c r="C1174" s="3"/>
      <c r="D1174" s="70"/>
      <c r="E1174" s="71"/>
      <c r="F1174" s="71"/>
    </row>
    <row r="1175" spans="1:6" ht="15">
      <c r="A1175" s="68"/>
      <c r="B1175" s="92"/>
      <c r="C1175" s="3"/>
      <c r="D1175" s="70"/>
      <c r="E1175" s="71"/>
      <c r="F1175" s="71"/>
    </row>
    <row r="1176" spans="1:6" ht="15">
      <c r="A1176" s="68"/>
      <c r="B1176" s="92"/>
      <c r="C1176" s="3"/>
      <c r="D1176" s="70"/>
      <c r="E1176" s="71"/>
      <c r="F1176" s="71"/>
    </row>
    <row r="1177" spans="1:6" ht="15">
      <c r="A1177" s="68"/>
      <c r="B1177" s="92"/>
      <c r="C1177" s="3"/>
      <c r="D1177" s="70"/>
      <c r="E1177" s="71"/>
      <c r="F1177" s="71"/>
    </row>
    <row r="1178" spans="1:6" ht="15">
      <c r="A1178" s="68"/>
      <c r="B1178" s="92"/>
      <c r="C1178" s="3"/>
      <c r="D1178" s="70"/>
      <c r="E1178" s="71"/>
      <c r="F1178" s="71"/>
    </row>
    <row r="1179" spans="1:6" ht="15">
      <c r="A1179" s="68"/>
      <c r="B1179" s="92"/>
      <c r="C1179" s="3"/>
      <c r="D1179" s="70"/>
      <c r="E1179" s="71"/>
      <c r="F1179" s="71"/>
    </row>
    <row r="1180" spans="1:6" ht="15">
      <c r="A1180" s="68"/>
      <c r="B1180" s="92"/>
      <c r="C1180" s="3"/>
      <c r="D1180" s="70"/>
      <c r="E1180" s="71"/>
      <c r="F1180" s="71"/>
    </row>
    <row r="1181" spans="1:6" ht="15">
      <c r="A1181" s="68"/>
      <c r="B1181" s="92"/>
      <c r="C1181" s="3"/>
      <c r="D1181" s="70"/>
      <c r="E1181" s="71"/>
      <c r="F1181" s="71"/>
    </row>
    <row r="1182" spans="1:6" ht="15">
      <c r="A1182" s="68"/>
      <c r="B1182" s="92"/>
      <c r="C1182" s="3"/>
      <c r="D1182" s="70"/>
      <c r="E1182" s="71"/>
      <c r="F1182" s="71"/>
    </row>
    <row r="1183" spans="1:6" ht="15">
      <c r="A1183" s="68"/>
      <c r="B1183" s="92"/>
      <c r="C1183" s="3"/>
      <c r="D1183" s="70"/>
      <c r="E1183" s="71"/>
      <c r="F1183" s="71"/>
    </row>
    <row r="1184" spans="1:6" ht="15">
      <c r="A1184" s="68"/>
      <c r="B1184" s="92"/>
      <c r="C1184" s="3"/>
      <c r="D1184" s="70"/>
      <c r="E1184" s="71"/>
      <c r="F1184" s="71"/>
    </row>
    <row r="1185" spans="1:6" ht="15">
      <c r="A1185" s="68"/>
      <c r="B1185" s="92"/>
      <c r="C1185" s="3"/>
      <c r="D1185" s="70"/>
      <c r="E1185" s="71"/>
      <c r="F1185" s="71"/>
    </row>
    <row r="1186" spans="1:6" ht="15">
      <c r="A1186" s="68"/>
      <c r="B1186" s="92"/>
      <c r="C1186" s="3"/>
      <c r="D1186" s="70"/>
      <c r="E1186" s="71"/>
      <c r="F1186" s="71"/>
    </row>
    <row r="1187" spans="1:6" ht="15">
      <c r="A1187" s="68"/>
      <c r="B1187" s="92"/>
      <c r="C1187" s="3"/>
      <c r="D1187" s="70"/>
      <c r="E1187" s="71"/>
      <c r="F1187" s="71"/>
    </row>
    <row r="1188" spans="1:6" ht="15">
      <c r="A1188" s="68"/>
      <c r="B1188" s="92"/>
      <c r="C1188" s="3"/>
      <c r="D1188" s="70"/>
      <c r="E1188" s="71"/>
      <c r="F1188" s="71"/>
    </row>
    <row r="1189" spans="1:6" ht="15">
      <c r="A1189" s="68"/>
      <c r="B1189" s="92"/>
      <c r="C1189" s="3"/>
      <c r="D1189" s="70"/>
      <c r="E1189" s="71"/>
      <c r="F1189" s="71"/>
    </row>
    <row r="1190" spans="1:6" ht="15">
      <c r="A1190" s="68"/>
      <c r="B1190" s="92"/>
      <c r="C1190" s="3"/>
      <c r="D1190" s="70"/>
      <c r="E1190" s="71"/>
      <c r="F1190" s="71"/>
    </row>
    <row r="1191" spans="1:6" ht="15">
      <c r="A1191" s="68"/>
      <c r="B1191" s="92"/>
      <c r="C1191" s="3"/>
      <c r="D1191" s="70"/>
      <c r="E1191" s="71"/>
      <c r="F1191" s="71"/>
    </row>
    <row r="1192" spans="1:6" ht="15">
      <c r="A1192" s="68"/>
      <c r="B1192" s="92"/>
      <c r="C1192" s="3"/>
      <c r="D1192" s="70"/>
      <c r="E1192" s="71"/>
      <c r="F1192" s="71"/>
    </row>
    <row r="1193" spans="1:6" ht="15">
      <c r="A1193" s="68"/>
      <c r="B1193" s="92"/>
      <c r="C1193" s="3"/>
      <c r="D1193" s="70"/>
      <c r="E1193" s="71"/>
      <c r="F1193" s="71"/>
    </row>
    <row r="1194" spans="1:6" ht="15">
      <c r="A1194" s="68"/>
      <c r="B1194" s="92"/>
      <c r="C1194" s="3"/>
      <c r="D1194" s="70"/>
      <c r="E1194" s="71"/>
      <c r="F1194" s="71"/>
    </row>
    <row r="1195" spans="1:6" ht="15">
      <c r="A1195" s="68"/>
      <c r="B1195" s="92"/>
      <c r="C1195" s="3"/>
      <c r="D1195" s="70"/>
      <c r="E1195" s="71"/>
      <c r="F1195" s="71"/>
    </row>
    <row r="1196" spans="1:6" ht="15">
      <c r="A1196" s="68"/>
      <c r="B1196" s="92"/>
      <c r="C1196" s="3"/>
      <c r="D1196" s="70"/>
      <c r="E1196" s="71"/>
      <c r="F1196" s="71"/>
    </row>
    <row r="1197" spans="1:6" ht="15">
      <c r="A1197" s="68"/>
      <c r="B1197" s="92"/>
      <c r="C1197" s="3"/>
      <c r="D1197" s="70"/>
      <c r="E1197" s="71"/>
      <c r="F1197" s="71"/>
    </row>
    <row r="1198" spans="1:6" ht="15">
      <c r="A1198" s="68"/>
      <c r="B1198" s="92"/>
      <c r="C1198" s="3"/>
      <c r="D1198" s="70"/>
      <c r="E1198" s="71"/>
      <c r="F1198" s="71"/>
    </row>
    <row r="1199" spans="1:6" ht="15">
      <c r="A1199" s="68"/>
      <c r="B1199" s="92"/>
      <c r="C1199" s="3"/>
      <c r="D1199" s="70"/>
      <c r="E1199" s="71"/>
      <c r="F1199" s="71"/>
    </row>
    <row r="1200" spans="1:6" ht="15">
      <c r="A1200" s="68"/>
      <c r="B1200" s="92"/>
      <c r="C1200" s="3"/>
      <c r="D1200" s="70"/>
      <c r="E1200" s="71"/>
      <c r="F1200" s="71"/>
    </row>
    <row r="1201" spans="1:6" ht="15">
      <c r="A1201" s="68"/>
      <c r="B1201" s="92"/>
      <c r="C1201" s="3"/>
      <c r="D1201" s="70"/>
      <c r="E1201" s="71"/>
      <c r="F1201" s="71"/>
    </row>
    <row r="1202" spans="1:6" ht="15">
      <c r="A1202" s="68"/>
      <c r="B1202" s="92"/>
      <c r="C1202" s="3"/>
      <c r="D1202" s="70"/>
      <c r="E1202" s="71"/>
      <c r="F1202" s="71"/>
    </row>
    <row r="1203" spans="1:6" ht="15">
      <c r="A1203" s="68"/>
      <c r="B1203" s="92"/>
      <c r="C1203" s="91"/>
      <c r="D1203" s="70"/>
      <c r="E1203" s="71"/>
      <c r="F1203" s="71"/>
    </row>
    <row r="1204" spans="1:6" ht="15">
      <c r="A1204" s="68"/>
      <c r="B1204" s="92"/>
      <c r="C1204" s="3"/>
      <c r="D1204" s="70"/>
      <c r="E1204" s="71"/>
      <c r="F1204" s="71"/>
    </row>
    <row r="1205" spans="1:6" ht="15">
      <c r="A1205" s="68"/>
      <c r="B1205" s="92"/>
      <c r="C1205" s="3"/>
      <c r="D1205" s="70"/>
      <c r="E1205" s="71"/>
      <c r="F1205" s="71"/>
    </row>
    <row r="1206" spans="1:6" ht="15">
      <c r="A1206" s="68"/>
      <c r="B1206" s="92"/>
      <c r="C1206" s="3"/>
      <c r="D1206" s="70"/>
      <c r="E1206" s="71"/>
      <c r="F1206" s="71"/>
    </row>
    <row r="1207" spans="1:6" ht="15">
      <c r="A1207" s="68"/>
      <c r="B1207" s="92"/>
      <c r="C1207" s="3"/>
      <c r="D1207" s="70"/>
      <c r="E1207" s="71"/>
      <c r="F1207" s="71"/>
    </row>
    <row r="1208" spans="1:6" ht="15">
      <c r="A1208" s="68"/>
      <c r="B1208" s="92"/>
      <c r="C1208" s="3"/>
      <c r="D1208" s="70"/>
      <c r="E1208" s="71"/>
      <c r="F1208" s="71"/>
    </row>
    <row r="1209" spans="1:6" ht="15">
      <c r="A1209" s="68"/>
      <c r="B1209" s="92"/>
      <c r="C1209" s="3"/>
      <c r="D1209" s="70"/>
      <c r="E1209" s="71"/>
      <c r="F1209" s="71"/>
    </row>
    <row r="1210" spans="1:6" ht="15">
      <c r="A1210" s="68"/>
      <c r="B1210" s="92"/>
      <c r="C1210" s="3"/>
      <c r="D1210" s="70"/>
      <c r="E1210" s="71"/>
      <c r="F1210" s="71"/>
    </row>
    <row r="1211" spans="1:6" ht="15">
      <c r="A1211" s="68"/>
      <c r="B1211" s="92"/>
      <c r="C1211" s="3"/>
      <c r="D1211" s="70"/>
      <c r="E1211" s="71"/>
      <c r="F1211" s="71"/>
    </row>
    <row r="1212" spans="1:6" ht="15">
      <c r="A1212" s="68"/>
      <c r="B1212" s="92"/>
      <c r="C1212" s="3"/>
      <c r="D1212" s="70"/>
      <c r="E1212" s="71"/>
      <c r="F1212" s="71"/>
    </row>
    <row r="1213" spans="1:6" ht="15">
      <c r="A1213" s="68"/>
      <c r="B1213" s="92"/>
      <c r="C1213" s="3"/>
      <c r="D1213" s="70"/>
      <c r="E1213" s="71"/>
      <c r="F1213" s="71"/>
    </row>
    <row r="1214" spans="1:6" ht="15">
      <c r="A1214" s="68"/>
      <c r="B1214" s="92"/>
      <c r="C1214" s="3"/>
      <c r="D1214" s="70"/>
      <c r="E1214" s="71"/>
      <c r="F1214" s="71"/>
    </row>
    <row r="1215" spans="1:6" ht="15">
      <c r="A1215" s="68"/>
      <c r="B1215" s="92"/>
      <c r="C1215" s="3"/>
      <c r="D1215" s="70"/>
      <c r="E1215" s="71"/>
      <c r="F1215" s="71"/>
    </row>
    <row r="1216" spans="1:6" ht="15">
      <c r="A1216" s="68"/>
      <c r="B1216" s="92"/>
      <c r="C1216" s="3"/>
      <c r="D1216" s="70"/>
      <c r="E1216" s="71"/>
      <c r="F1216" s="71"/>
    </row>
    <row r="1217" spans="1:6" ht="15">
      <c r="A1217" s="68"/>
      <c r="B1217" s="92"/>
      <c r="C1217" s="3"/>
      <c r="D1217" s="70"/>
      <c r="E1217" s="71"/>
      <c r="F1217" s="71"/>
    </row>
    <row r="1218" spans="1:6" ht="15">
      <c r="A1218" s="68"/>
      <c r="B1218" s="92"/>
      <c r="C1218" s="3"/>
      <c r="D1218" s="70"/>
      <c r="E1218" s="71"/>
      <c r="F1218" s="71"/>
    </row>
    <row r="1219" spans="1:6" ht="15">
      <c r="A1219" s="68"/>
      <c r="B1219" s="92"/>
      <c r="C1219" s="3"/>
      <c r="D1219" s="70"/>
      <c r="E1219" s="71"/>
      <c r="F1219" s="71"/>
    </row>
    <row r="1220" spans="1:6" ht="15">
      <c r="A1220" s="68"/>
      <c r="B1220" s="92"/>
      <c r="C1220" s="3"/>
      <c r="D1220" s="70"/>
      <c r="E1220" s="71"/>
      <c r="F1220" s="71"/>
    </row>
    <row r="1221" spans="1:6" ht="15">
      <c r="A1221" s="68"/>
      <c r="B1221" s="92"/>
      <c r="C1221" s="3"/>
      <c r="D1221" s="70"/>
      <c r="E1221" s="71"/>
      <c r="F1221" s="71"/>
    </row>
    <row r="1222" spans="1:6" ht="15">
      <c r="A1222" s="68"/>
      <c r="B1222" s="92"/>
      <c r="C1222" s="3"/>
      <c r="D1222" s="70"/>
      <c r="E1222" s="71"/>
      <c r="F1222" s="71"/>
    </row>
    <row r="1223" spans="1:6" ht="15">
      <c r="A1223" s="68"/>
      <c r="B1223" s="92"/>
      <c r="C1223" s="3"/>
      <c r="D1223" s="70"/>
      <c r="E1223" s="71"/>
      <c r="F1223" s="71"/>
    </row>
    <row r="1224" spans="1:6" ht="15">
      <c r="A1224" s="68"/>
      <c r="B1224" s="92"/>
      <c r="C1224" s="3"/>
      <c r="D1224" s="70"/>
      <c r="E1224" s="71"/>
      <c r="F1224" s="71"/>
    </row>
    <row r="1225" spans="1:6" ht="15">
      <c r="A1225" s="68"/>
      <c r="B1225" s="92"/>
      <c r="C1225" s="3"/>
      <c r="D1225" s="70"/>
      <c r="E1225" s="71"/>
      <c r="F1225" s="71"/>
    </row>
    <row r="1226" spans="1:6" ht="15">
      <c r="A1226" s="68"/>
      <c r="B1226" s="92"/>
      <c r="C1226" s="3"/>
      <c r="D1226" s="70"/>
      <c r="E1226" s="71"/>
      <c r="F1226" s="71"/>
    </row>
    <row r="1227" spans="1:6" ht="15">
      <c r="A1227" s="68"/>
      <c r="B1227" s="92"/>
      <c r="C1227" s="3"/>
      <c r="D1227" s="70"/>
      <c r="E1227" s="71"/>
      <c r="F1227" s="71"/>
    </row>
    <row r="1228" spans="1:6" ht="15">
      <c r="A1228" s="68"/>
      <c r="B1228" s="92"/>
      <c r="C1228" s="3"/>
      <c r="D1228" s="70"/>
      <c r="E1228" s="71"/>
      <c r="F1228" s="71"/>
    </row>
    <row r="1229" spans="1:6" ht="15">
      <c r="A1229" s="68"/>
      <c r="B1229" s="92"/>
      <c r="C1229" s="3"/>
      <c r="D1229" s="70"/>
      <c r="E1229" s="71"/>
      <c r="F1229" s="71"/>
    </row>
    <row r="1230" spans="1:6" ht="15">
      <c r="A1230" s="68"/>
      <c r="B1230" s="92"/>
      <c r="C1230" s="3"/>
      <c r="D1230" s="70"/>
      <c r="E1230" s="71"/>
      <c r="F1230" s="71"/>
    </row>
    <row r="1231" spans="1:6" ht="15">
      <c r="A1231" s="68"/>
      <c r="B1231" s="92"/>
      <c r="C1231" s="3"/>
      <c r="D1231" s="70"/>
      <c r="E1231" s="71"/>
      <c r="F1231" s="71"/>
    </row>
    <row r="1232" spans="1:6" ht="15">
      <c r="A1232" s="68"/>
      <c r="B1232" s="92"/>
      <c r="C1232" s="3"/>
      <c r="D1232" s="70"/>
      <c r="E1232" s="71"/>
      <c r="F1232" s="71"/>
    </row>
    <row r="1233" spans="1:6" ht="15">
      <c r="A1233" s="68"/>
      <c r="B1233" s="92"/>
      <c r="C1233" s="3"/>
      <c r="D1233" s="70"/>
      <c r="E1233" s="71"/>
      <c r="F1233" s="71"/>
    </row>
    <row r="1234" spans="1:6" ht="15">
      <c r="A1234" s="68"/>
      <c r="B1234" s="92"/>
      <c r="C1234" s="3"/>
      <c r="D1234" s="70"/>
      <c r="E1234" s="71"/>
      <c r="F1234" s="71"/>
    </row>
    <row r="1235" spans="1:6" ht="15">
      <c r="A1235" s="68"/>
      <c r="B1235" s="92"/>
      <c r="C1235" s="3"/>
      <c r="D1235" s="70"/>
      <c r="E1235" s="71"/>
      <c r="F1235" s="71"/>
    </row>
    <row r="1236" spans="1:6" ht="15">
      <c r="A1236" s="68"/>
      <c r="B1236" s="92"/>
      <c r="C1236" s="3"/>
      <c r="D1236" s="70"/>
      <c r="E1236" s="71"/>
      <c r="F1236" s="71"/>
    </row>
    <row r="1237" spans="1:6" ht="15">
      <c r="A1237" s="68"/>
      <c r="B1237" s="92"/>
      <c r="C1237" s="3"/>
      <c r="D1237" s="70"/>
      <c r="E1237" s="71"/>
      <c r="F1237" s="71"/>
    </row>
    <row r="1238" spans="1:6" ht="15">
      <c r="A1238" s="68"/>
      <c r="B1238" s="92"/>
      <c r="C1238" s="3"/>
      <c r="D1238" s="70"/>
      <c r="E1238" s="71"/>
      <c r="F1238" s="71"/>
    </row>
    <row r="1239" spans="1:6" ht="15">
      <c r="A1239" s="68"/>
      <c r="B1239" s="92"/>
      <c r="C1239" s="3"/>
      <c r="D1239" s="70"/>
      <c r="E1239" s="71"/>
      <c r="F1239" s="71"/>
    </row>
    <row r="1240" spans="1:6" ht="15">
      <c r="A1240" s="68"/>
      <c r="B1240" s="92"/>
      <c r="C1240" s="3"/>
      <c r="D1240" s="70"/>
      <c r="E1240" s="71"/>
      <c r="F1240" s="71"/>
    </row>
    <row r="1241" spans="1:6" ht="15">
      <c r="A1241" s="68"/>
      <c r="B1241" s="92"/>
      <c r="C1241" s="3"/>
      <c r="D1241" s="72"/>
      <c r="E1241" s="71"/>
      <c r="F1241" s="71"/>
    </row>
    <row r="1242" spans="1:6" ht="15">
      <c r="A1242" s="68"/>
      <c r="B1242" s="92"/>
      <c r="C1242" s="3"/>
      <c r="D1242" s="72"/>
      <c r="E1242" s="71"/>
      <c r="F1242" s="71"/>
    </row>
    <row r="1243" spans="1:6" ht="15">
      <c r="A1243" s="68"/>
      <c r="B1243" s="92"/>
      <c r="C1243" s="3"/>
      <c r="D1243" s="72"/>
      <c r="E1243" s="71"/>
      <c r="F1243" s="71"/>
    </row>
    <row r="1244" spans="1:6" ht="15">
      <c r="A1244" s="68"/>
      <c r="B1244" s="92"/>
      <c r="C1244" s="3"/>
      <c r="D1244" s="72"/>
      <c r="E1244" s="71"/>
      <c r="F1244" s="71"/>
    </row>
    <row r="1245" spans="1:6" ht="15">
      <c r="A1245" s="68"/>
      <c r="B1245" s="92"/>
      <c r="C1245" s="3"/>
      <c r="D1245" s="72"/>
      <c r="E1245" s="71"/>
      <c r="F1245" s="71"/>
    </row>
    <row r="1246" spans="1:6" ht="15">
      <c r="A1246" s="68"/>
      <c r="B1246" s="92"/>
      <c r="C1246" s="3"/>
      <c r="D1246" s="70"/>
      <c r="E1246" s="71"/>
      <c r="F1246" s="71"/>
    </row>
    <row r="1247" spans="1:6" ht="15">
      <c r="A1247" s="68"/>
      <c r="B1247" s="92"/>
      <c r="C1247" s="3"/>
      <c r="D1247" s="70"/>
      <c r="E1247" s="71"/>
      <c r="F1247" s="71"/>
    </row>
    <row r="1248" spans="1:6" ht="15">
      <c r="A1248" s="68"/>
      <c r="B1248" s="92"/>
      <c r="C1248" s="3"/>
      <c r="D1248" s="70"/>
      <c r="E1248" s="71"/>
      <c r="F1248" s="71"/>
    </row>
    <row r="1249" spans="1:6" ht="15">
      <c r="A1249" s="68"/>
      <c r="B1249" s="92"/>
      <c r="C1249" s="3"/>
      <c r="D1249" s="70"/>
      <c r="E1249" s="71"/>
      <c r="F1249" s="71"/>
    </row>
    <row r="1250" spans="1:6" ht="15">
      <c r="A1250" s="68"/>
      <c r="B1250" s="92"/>
      <c r="C1250" s="3"/>
      <c r="D1250" s="70"/>
      <c r="E1250" s="71"/>
      <c r="F1250" s="71"/>
    </row>
    <row r="1251" spans="1:6" ht="15">
      <c r="A1251" s="68"/>
      <c r="B1251" s="92"/>
      <c r="C1251" s="3"/>
      <c r="D1251" s="70"/>
      <c r="E1251" s="71"/>
      <c r="F1251" s="71"/>
    </row>
    <row r="1252" spans="1:6" ht="15">
      <c r="A1252" s="68"/>
      <c r="B1252" s="92"/>
      <c r="C1252" s="3"/>
      <c r="D1252" s="70"/>
      <c r="E1252" s="71"/>
      <c r="F1252" s="71"/>
    </row>
    <row r="1253" spans="1:6" ht="15">
      <c r="A1253" s="68"/>
      <c r="B1253" s="92"/>
      <c r="C1253" s="3"/>
      <c r="D1253" s="70"/>
      <c r="E1253" s="71"/>
      <c r="F1253" s="71"/>
    </row>
    <row r="1254" spans="1:6" ht="15">
      <c r="A1254" s="68"/>
      <c r="B1254" s="92"/>
      <c r="C1254" s="3"/>
      <c r="D1254" s="70"/>
      <c r="E1254" s="71"/>
      <c r="F1254" s="71"/>
    </row>
    <row r="1255" spans="1:6" ht="15">
      <c r="A1255" s="68"/>
      <c r="B1255" s="92"/>
      <c r="C1255" s="3"/>
      <c r="D1255" s="70"/>
      <c r="E1255" s="71"/>
      <c r="F1255" s="71"/>
    </row>
    <row r="1256" spans="1:6" ht="15">
      <c r="A1256" s="68"/>
      <c r="B1256" s="92"/>
      <c r="C1256" s="3"/>
      <c r="D1256" s="70"/>
      <c r="E1256" s="71"/>
      <c r="F1256" s="71"/>
    </row>
    <row r="1257" spans="1:6" ht="15">
      <c r="A1257" s="68"/>
      <c r="B1257" s="92"/>
      <c r="C1257" s="3"/>
      <c r="D1257" s="70"/>
      <c r="E1257" s="71"/>
      <c r="F1257" s="71"/>
    </row>
    <row r="1258" spans="1:6" ht="15">
      <c r="A1258" s="68"/>
      <c r="B1258" s="92"/>
      <c r="C1258" s="3"/>
      <c r="D1258" s="70"/>
      <c r="E1258" s="71"/>
      <c r="F1258" s="71"/>
    </row>
    <row r="1259" spans="1:6" ht="15">
      <c r="A1259" s="68"/>
      <c r="B1259" s="92"/>
      <c r="C1259" s="3"/>
      <c r="D1259" s="70"/>
      <c r="E1259" s="71"/>
      <c r="F1259" s="71"/>
    </row>
    <row r="1260" spans="1:6" ht="15">
      <c r="A1260" s="68"/>
      <c r="B1260" s="92"/>
      <c r="C1260" s="3"/>
      <c r="D1260" s="70"/>
      <c r="E1260" s="71"/>
      <c r="F1260" s="71"/>
    </row>
    <row r="1261" spans="1:6" ht="15">
      <c r="A1261" s="68"/>
      <c r="B1261" s="92"/>
      <c r="C1261" s="3"/>
      <c r="D1261" s="70"/>
      <c r="E1261" s="71"/>
      <c r="F1261" s="71"/>
    </row>
    <row r="1262" spans="1:6" ht="15">
      <c r="A1262" s="68"/>
      <c r="B1262" s="92"/>
      <c r="C1262" s="3"/>
      <c r="D1262" s="70"/>
      <c r="E1262" s="71"/>
      <c r="F1262" s="71"/>
    </row>
    <row r="1263" spans="1:6" ht="15">
      <c r="A1263" s="68"/>
      <c r="B1263" s="92"/>
      <c r="C1263" s="3"/>
      <c r="D1263" s="70"/>
      <c r="E1263" s="71"/>
      <c r="F1263" s="71"/>
    </row>
    <row r="1264" spans="1:6" ht="15">
      <c r="A1264" s="68"/>
      <c r="B1264" s="92"/>
      <c r="C1264" s="3"/>
      <c r="D1264" s="70"/>
      <c r="E1264" s="71"/>
      <c r="F1264" s="71"/>
    </row>
    <row r="1265" spans="1:6" ht="15">
      <c r="A1265" s="68"/>
      <c r="B1265" s="92"/>
      <c r="C1265" s="3"/>
      <c r="D1265" s="70"/>
      <c r="E1265" s="71"/>
      <c r="F1265" s="71"/>
    </row>
    <row r="1266" spans="1:6" ht="15">
      <c r="A1266" s="68"/>
      <c r="B1266" s="92"/>
      <c r="C1266" s="3"/>
      <c r="D1266" s="70"/>
      <c r="E1266" s="71"/>
      <c r="F1266" s="71"/>
    </row>
    <row r="1267" spans="1:6" ht="15">
      <c r="A1267" s="68"/>
      <c r="B1267" s="92"/>
      <c r="C1267" s="3"/>
      <c r="D1267" s="70"/>
      <c r="E1267" s="71"/>
      <c r="F1267" s="71"/>
    </row>
    <row r="1268" spans="1:6" ht="15">
      <c r="A1268" s="68"/>
      <c r="B1268" s="92"/>
      <c r="C1268" s="3"/>
      <c r="D1268" s="70"/>
      <c r="E1268" s="71"/>
      <c r="F1268" s="71"/>
    </row>
    <row r="1269" spans="1:6" ht="15">
      <c r="A1269" s="68"/>
      <c r="B1269" s="92"/>
      <c r="C1269" s="3"/>
      <c r="D1269" s="70"/>
      <c r="E1269" s="71"/>
      <c r="F1269" s="71"/>
    </row>
    <row r="1270" spans="1:6" ht="15">
      <c r="A1270" s="68"/>
      <c r="B1270" s="92"/>
      <c r="C1270" s="3"/>
      <c r="D1270" s="70"/>
      <c r="E1270" s="71"/>
      <c r="F1270" s="71"/>
    </row>
    <row r="1271" spans="1:6" ht="15">
      <c r="A1271" s="68"/>
      <c r="B1271" s="92"/>
      <c r="C1271" s="3"/>
      <c r="D1271" s="70"/>
      <c r="E1271" s="71"/>
      <c r="F1271" s="71"/>
    </row>
    <row r="1272" spans="1:6" ht="15">
      <c r="A1272" s="68"/>
      <c r="B1272" s="92"/>
      <c r="C1272" s="3"/>
      <c r="D1272" s="70"/>
      <c r="E1272" s="71"/>
      <c r="F1272" s="71"/>
    </row>
    <row r="1273" spans="1:6" ht="15">
      <c r="A1273" s="68"/>
      <c r="B1273" s="92"/>
      <c r="C1273" s="3"/>
      <c r="D1273" s="70"/>
      <c r="E1273" s="71"/>
      <c r="F1273" s="71"/>
    </row>
    <row r="1274" spans="1:6" ht="15">
      <c r="A1274" s="68"/>
      <c r="B1274" s="92"/>
      <c r="C1274" s="3"/>
      <c r="D1274" s="70"/>
      <c r="E1274" s="71"/>
      <c r="F1274" s="71"/>
    </row>
    <row r="1275" spans="1:6" ht="15">
      <c r="A1275" s="68"/>
      <c r="B1275" s="92"/>
      <c r="C1275" s="3"/>
      <c r="D1275" s="70"/>
      <c r="E1275" s="71"/>
      <c r="F1275" s="71"/>
    </row>
    <row r="1276" spans="1:6" ht="15">
      <c r="A1276" s="68"/>
      <c r="B1276" s="92"/>
      <c r="C1276" s="3"/>
      <c r="D1276" s="70"/>
      <c r="E1276" s="71"/>
      <c r="F1276" s="71"/>
    </row>
    <row r="1277" spans="1:6" ht="15">
      <c r="A1277" s="68"/>
      <c r="B1277" s="92"/>
      <c r="C1277" s="3"/>
      <c r="D1277" s="70"/>
      <c r="E1277" s="71"/>
      <c r="F1277" s="71"/>
    </row>
    <row r="1278" spans="1:6" ht="15">
      <c r="A1278" s="68"/>
      <c r="B1278" s="92"/>
      <c r="C1278" s="3"/>
      <c r="D1278" s="70"/>
      <c r="E1278" s="71"/>
      <c r="F1278" s="71"/>
    </row>
    <row r="1279" spans="1:6" ht="15">
      <c r="A1279" s="68"/>
      <c r="B1279" s="92"/>
      <c r="C1279" s="3"/>
      <c r="D1279" s="70"/>
      <c r="E1279" s="71"/>
      <c r="F1279" s="71"/>
    </row>
    <row r="1280" spans="1:6" ht="15">
      <c r="A1280" s="68"/>
      <c r="B1280" s="92"/>
      <c r="C1280" s="3"/>
      <c r="D1280" s="70"/>
      <c r="E1280" s="71"/>
      <c r="F1280" s="71"/>
    </row>
    <row r="1281" spans="1:6" ht="15">
      <c r="A1281" s="68"/>
      <c r="B1281" s="92"/>
      <c r="C1281" s="3"/>
      <c r="D1281" s="70"/>
      <c r="E1281" s="71"/>
      <c r="F1281" s="71"/>
    </row>
    <row r="1282" spans="1:6" ht="15">
      <c r="A1282" s="68"/>
      <c r="B1282" s="92"/>
      <c r="C1282" s="3"/>
      <c r="D1282" s="70"/>
      <c r="E1282" s="71"/>
      <c r="F1282" s="71"/>
    </row>
    <row r="1283" spans="1:6" ht="15">
      <c r="A1283" s="68"/>
      <c r="B1283" s="92"/>
      <c r="C1283" s="3"/>
      <c r="D1283" s="70"/>
      <c r="E1283" s="71"/>
      <c r="F1283" s="71"/>
    </row>
    <row r="1284" spans="1:6" ht="15">
      <c r="A1284" s="68"/>
      <c r="B1284" s="92"/>
      <c r="C1284" s="3"/>
      <c r="D1284" s="70"/>
      <c r="E1284" s="71"/>
      <c r="F1284" s="71"/>
    </row>
    <row r="1285" spans="1:6" ht="15">
      <c r="A1285" s="68"/>
      <c r="B1285" s="92"/>
      <c r="C1285" s="3"/>
      <c r="D1285" s="70"/>
      <c r="E1285" s="71"/>
      <c r="F1285" s="71"/>
    </row>
    <row r="1286" spans="1:6" ht="15">
      <c r="A1286" s="68"/>
      <c r="B1286" s="92"/>
      <c r="C1286" s="3"/>
      <c r="D1286" s="70"/>
      <c r="E1286" s="71"/>
      <c r="F1286" s="71"/>
    </row>
    <row r="1287" spans="1:6" ht="15">
      <c r="A1287" s="68"/>
      <c r="B1287" s="92"/>
      <c r="C1287" s="3"/>
      <c r="D1287" s="70"/>
      <c r="E1287" s="71"/>
      <c r="F1287" s="71"/>
    </row>
    <row r="1288" spans="1:6" ht="15">
      <c r="A1288" s="68"/>
      <c r="B1288" s="92"/>
      <c r="C1288" s="3"/>
      <c r="D1288" s="70"/>
      <c r="E1288" s="71"/>
      <c r="F1288" s="71"/>
    </row>
    <row r="1289" spans="1:6" ht="15">
      <c r="A1289" s="68"/>
      <c r="B1289" s="92"/>
      <c r="C1289" s="3"/>
      <c r="D1289" s="70"/>
      <c r="E1289" s="71"/>
      <c r="F1289" s="71"/>
    </row>
    <row r="1290" spans="1:6" ht="15">
      <c r="A1290" s="68"/>
      <c r="B1290" s="92"/>
      <c r="C1290" s="3"/>
      <c r="D1290" s="70"/>
      <c r="E1290" s="71"/>
      <c r="F1290" s="71"/>
    </row>
    <row r="1291" spans="1:6" ht="15">
      <c r="A1291" s="68"/>
      <c r="B1291" s="92"/>
      <c r="C1291" s="3"/>
      <c r="D1291" s="70"/>
      <c r="E1291" s="71"/>
      <c r="F1291" s="71"/>
    </row>
    <row r="1292" spans="1:6" ht="15">
      <c r="A1292" s="68"/>
      <c r="B1292" s="92"/>
      <c r="C1292" s="3"/>
      <c r="D1292" s="70"/>
      <c r="E1292" s="71"/>
      <c r="F1292" s="71"/>
    </row>
    <row r="1293" spans="1:6" ht="15">
      <c r="A1293" s="68"/>
      <c r="B1293" s="92"/>
      <c r="C1293" s="3"/>
      <c r="D1293" s="70"/>
      <c r="E1293" s="71"/>
      <c r="F1293" s="71"/>
    </row>
    <row r="1294" spans="1:6" ht="15">
      <c r="A1294" s="68"/>
      <c r="B1294" s="92"/>
      <c r="C1294" s="91"/>
      <c r="D1294" s="70"/>
      <c r="E1294" s="71"/>
      <c r="F1294" s="71"/>
    </row>
    <row r="1295" spans="1:6" ht="15">
      <c r="A1295" s="68"/>
      <c r="B1295" s="92"/>
      <c r="C1295" s="3"/>
      <c r="D1295" s="70"/>
      <c r="E1295" s="71"/>
      <c r="F1295" s="71"/>
    </row>
    <row r="1296" spans="1:6" ht="15">
      <c r="A1296" s="68"/>
      <c r="B1296" s="92"/>
      <c r="C1296" s="3"/>
      <c r="D1296" s="70"/>
      <c r="E1296" s="71"/>
      <c r="F1296" s="71"/>
    </row>
    <row r="1297" spans="1:6" ht="15">
      <c r="A1297" s="68"/>
      <c r="B1297" s="92"/>
      <c r="C1297" s="3"/>
      <c r="D1297" s="70"/>
      <c r="E1297" s="71"/>
      <c r="F1297" s="71"/>
    </row>
    <row r="1298" spans="1:6" ht="15">
      <c r="A1298" s="68"/>
      <c r="B1298" s="92"/>
      <c r="C1298" s="3"/>
      <c r="D1298" s="70"/>
      <c r="E1298" s="71"/>
      <c r="F1298" s="71"/>
    </row>
    <row r="1299" spans="1:6" ht="15">
      <c r="A1299" s="68"/>
      <c r="B1299" s="92"/>
      <c r="C1299" s="3"/>
      <c r="D1299" s="70"/>
      <c r="E1299" s="71"/>
      <c r="F1299" s="71"/>
    </row>
    <row r="1300" spans="1:6" ht="15">
      <c r="A1300" s="68"/>
      <c r="B1300" s="92"/>
      <c r="C1300" s="3"/>
      <c r="D1300" s="70"/>
      <c r="E1300" s="71"/>
      <c r="F1300" s="71"/>
    </row>
    <row r="1301" spans="1:6" ht="15">
      <c r="A1301" s="68"/>
      <c r="B1301" s="92"/>
      <c r="C1301" s="3"/>
      <c r="D1301" s="70"/>
      <c r="E1301" s="71"/>
      <c r="F1301" s="71"/>
    </row>
    <row r="1302" spans="1:6" ht="15">
      <c r="A1302" s="68"/>
      <c r="B1302" s="92"/>
      <c r="C1302" s="3"/>
      <c r="D1302" s="70"/>
      <c r="E1302" s="71"/>
      <c r="F1302" s="71"/>
    </row>
    <row r="1303" spans="1:6" ht="15">
      <c r="A1303" s="68"/>
      <c r="B1303" s="92"/>
      <c r="C1303" s="3"/>
      <c r="D1303" s="70"/>
      <c r="E1303" s="71"/>
      <c r="F1303" s="71"/>
    </row>
    <row r="1304" spans="1:6" ht="15">
      <c r="A1304" s="68"/>
      <c r="B1304" s="92"/>
      <c r="C1304" s="3"/>
      <c r="D1304" s="70"/>
      <c r="E1304" s="71"/>
      <c r="F1304" s="71"/>
    </row>
    <row r="1305" spans="1:6" ht="15">
      <c r="A1305" s="68"/>
      <c r="B1305" s="92"/>
      <c r="C1305" s="3"/>
      <c r="D1305" s="70"/>
      <c r="E1305" s="71"/>
      <c r="F1305" s="71"/>
    </row>
    <row r="1306" spans="1:6" ht="15">
      <c r="A1306" s="68"/>
      <c r="B1306" s="92"/>
      <c r="C1306" s="3"/>
      <c r="D1306" s="70"/>
      <c r="E1306" s="71"/>
      <c r="F1306" s="71"/>
    </row>
    <row r="1307" spans="1:6" ht="15">
      <c r="A1307" s="68"/>
      <c r="B1307" s="92"/>
      <c r="C1307" s="3"/>
      <c r="D1307" s="70"/>
      <c r="E1307" s="71"/>
      <c r="F1307" s="71"/>
    </row>
    <row r="1308" spans="1:6" ht="15">
      <c r="A1308" s="68"/>
      <c r="B1308" s="92"/>
      <c r="C1308" s="3"/>
      <c r="D1308" s="70"/>
      <c r="E1308" s="71"/>
      <c r="F1308" s="71"/>
    </row>
    <row r="1309" spans="1:6" ht="15">
      <c r="A1309" s="68"/>
      <c r="B1309" s="92"/>
      <c r="C1309" s="3"/>
      <c r="D1309" s="70"/>
      <c r="E1309" s="71"/>
      <c r="F1309" s="71"/>
    </row>
    <row r="1310" spans="1:6" ht="15">
      <c r="A1310" s="68"/>
      <c r="B1310" s="92"/>
      <c r="C1310" s="3"/>
      <c r="D1310" s="70"/>
      <c r="E1310" s="71"/>
      <c r="F1310" s="71"/>
    </row>
    <row r="1311" spans="1:6" ht="15">
      <c r="A1311" s="68"/>
      <c r="B1311" s="92"/>
      <c r="C1311" s="3"/>
      <c r="D1311" s="70"/>
      <c r="E1311" s="71"/>
      <c r="F1311" s="71"/>
    </row>
    <row r="1312" spans="1:6" ht="15">
      <c r="A1312" s="68"/>
      <c r="B1312" s="92"/>
      <c r="C1312" s="3"/>
      <c r="D1312" s="70"/>
      <c r="E1312" s="71"/>
      <c r="F1312" s="71"/>
    </row>
    <row r="1313" spans="1:6" ht="15">
      <c r="A1313" s="68"/>
      <c r="B1313" s="92"/>
      <c r="C1313" s="3"/>
      <c r="D1313" s="70"/>
      <c r="E1313" s="71"/>
      <c r="F1313" s="71"/>
    </row>
    <row r="1314" spans="1:6" ht="15">
      <c r="A1314" s="68"/>
      <c r="B1314" s="92"/>
      <c r="C1314" s="3"/>
      <c r="D1314" s="70"/>
      <c r="E1314" s="71"/>
      <c r="F1314" s="71"/>
    </row>
    <row r="1315" spans="1:6" ht="15">
      <c r="A1315" s="68"/>
      <c r="B1315" s="92"/>
      <c r="C1315" s="3"/>
      <c r="D1315" s="70"/>
      <c r="E1315" s="71"/>
      <c r="F1315" s="71"/>
    </row>
    <row r="1316" spans="1:6" ht="15">
      <c r="A1316" s="68"/>
      <c r="B1316" s="92"/>
      <c r="C1316" s="3"/>
      <c r="D1316" s="70"/>
      <c r="E1316" s="71"/>
      <c r="F1316" s="71"/>
    </row>
    <row r="1317" spans="1:6" ht="15">
      <c r="A1317" s="68"/>
      <c r="B1317" s="92"/>
      <c r="C1317" s="3"/>
      <c r="D1317" s="70"/>
      <c r="E1317" s="71"/>
      <c r="F1317" s="71"/>
    </row>
    <row r="1318" spans="1:6" ht="15">
      <c r="A1318" s="68"/>
      <c r="B1318" s="92"/>
      <c r="C1318" s="3"/>
      <c r="D1318" s="70"/>
      <c r="E1318" s="71"/>
      <c r="F1318" s="71"/>
    </row>
    <row r="1319" spans="1:6" ht="15">
      <c r="A1319" s="68"/>
      <c r="B1319" s="92"/>
      <c r="C1319" s="3"/>
      <c r="D1319" s="70"/>
      <c r="E1319" s="71"/>
      <c r="F1319" s="71"/>
    </row>
    <row r="1320" spans="1:6" ht="15">
      <c r="A1320" s="68"/>
      <c r="B1320" s="92"/>
      <c r="C1320" s="3"/>
      <c r="D1320" s="70"/>
      <c r="E1320" s="71"/>
      <c r="F1320" s="71"/>
    </row>
    <row r="1321" spans="1:6" ht="15">
      <c r="A1321" s="68"/>
      <c r="B1321" s="92"/>
      <c r="C1321" s="3"/>
      <c r="D1321" s="70"/>
      <c r="E1321" s="71"/>
      <c r="F1321" s="71"/>
    </row>
    <row r="1322" spans="1:6" ht="15">
      <c r="A1322" s="68"/>
      <c r="B1322" s="92"/>
      <c r="C1322" s="3"/>
      <c r="D1322" s="70"/>
      <c r="E1322" s="71"/>
      <c r="F1322" s="71"/>
    </row>
    <row r="1323" spans="1:6" ht="15">
      <c r="A1323" s="68"/>
      <c r="B1323" s="92"/>
      <c r="C1323" s="3"/>
      <c r="D1323" s="70"/>
      <c r="E1323" s="71"/>
      <c r="F1323" s="71"/>
    </row>
    <row r="1324" spans="1:6" ht="15">
      <c r="A1324" s="68"/>
      <c r="B1324" s="92"/>
      <c r="C1324" s="3"/>
      <c r="D1324" s="70"/>
      <c r="E1324" s="71"/>
      <c r="F1324" s="71"/>
    </row>
    <row r="1325" spans="1:6" ht="15">
      <c r="A1325" s="68"/>
      <c r="B1325" s="92"/>
      <c r="C1325" s="3"/>
      <c r="D1325" s="70"/>
      <c r="E1325" s="71"/>
      <c r="F1325" s="71"/>
    </row>
    <row r="1326" spans="1:6" ht="15">
      <c r="A1326" s="68"/>
      <c r="B1326" s="92"/>
      <c r="C1326" s="3"/>
      <c r="D1326" s="70"/>
      <c r="E1326" s="71"/>
      <c r="F1326" s="71"/>
    </row>
    <row r="1327" spans="1:6" ht="15">
      <c r="A1327" s="68"/>
      <c r="B1327" s="92"/>
      <c r="C1327" s="3"/>
      <c r="D1327" s="70"/>
      <c r="E1327" s="71"/>
      <c r="F1327" s="71"/>
    </row>
    <row r="1328" spans="1:6" ht="15">
      <c r="A1328" s="68"/>
      <c r="B1328" s="92"/>
      <c r="C1328" s="3"/>
      <c r="D1328" s="70"/>
      <c r="E1328" s="71"/>
      <c r="F1328" s="71"/>
    </row>
    <row r="1329" spans="1:6" ht="15">
      <c r="A1329" s="68"/>
      <c r="B1329" s="92"/>
      <c r="C1329" s="3"/>
      <c r="D1329" s="70"/>
      <c r="E1329" s="71"/>
      <c r="F1329" s="71"/>
    </row>
    <row r="1330" spans="1:6" ht="15">
      <c r="A1330" s="68"/>
      <c r="B1330" s="92"/>
      <c r="C1330" s="3"/>
      <c r="D1330" s="70"/>
      <c r="E1330" s="71"/>
      <c r="F1330" s="71"/>
    </row>
    <row r="1331" spans="1:6" ht="15">
      <c r="A1331" s="68"/>
      <c r="B1331" s="92"/>
      <c r="C1331" s="3"/>
      <c r="D1331" s="70"/>
      <c r="E1331" s="71"/>
      <c r="F1331" s="71"/>
    </row>
    <row r="1332" spans="1:6" ht="15">
      <c r="A1332" s="68"/>
      <c r="B1332" s="92"/>
      <c r="C1332" s="3"/>
      <c r="D1332" s="72"/>
      <c r="E1332" s="71"/>
      <c r="F1332" s="71"/>
    </row>
    <row r="1333" spans="1:6" ht="15">
      <c r="A1333" s="68"/>
      <c r="B1333" s="92"/>
      <c r="C1333" s="3"/>
      <c r="D1333" s="72"/>
      <c r="E1333" s="71"/>
      <c r="F1333" s="71"/>
    </row>
    <row r="1334" spans="1:6" ht="15">
      <c r="A1334" s="68"/>
      <c r="B1334" s="92"/>
      <c r="C1334" s="3"/>
      <c r="D1334" s="72"/>
      <c r="E1334" s="71"/>
      <c r="F1334" s="71"/>
    </row>
    <row r="1335" spans="1:6" ht="15">
      <c r="A1335" s="68"/>
      <c r="B1335" s="92"/>
      <c r="C1335" s="3"/>
      <c r="D1335" s="72"/>
      <c r="E1335" s="71"/>
      <c r="F1335" s="71"/>
    </row>
    <row r="1336" spans="1:6" ht="15">
      <c r="A1336" s="68"/>
      <c r="B1336" s="92"/>
      <c r="C1336" s="3"/>
      <c r="D1336" s="72"/>
      <c r="E1336" s="71"/>
      <c r="F1336" s="71"/>
    </row>
    <row r="1337" spans="1:6" ht="15">
      <c r="A1337" s="68"/>
      <c r="B1337" s="92"/>
      <c r="C1337" s="3"/>
      <c r="D1337" s="70"/>
      <c r="E1337" s="71"/>
      <c r="F1337" s="71"/>
    </row>
    <row r="1338" spans="1:6" ht="15">
      <c r="A1338" s="68"/>
      <c r="B1338" s="92"/>
      <c r="C1338" s="3"/>
      <c r="D1338" s="70"/>
      <c r="E1338" s="71"/>
      <c r="F1338" s="71"/>
    </row>
    <row r="1339" spans="1:6" ht="15">
      <c r="A1339" s="68"/>
      <c r="B1339" s="92"/>
      <c r="C1339" s="3"/>
      <c r="D1339" s="70"/>
      <c r="E1339" s="71"/>
      <c r="F1339" s="71"/>
    </row>
    <row r="1340" spans="1:6" ht="15">
      <c r="A1340" s="68"/>
      <c r="B1340" s="92"/>
      <c r="C1340" s="3"/>
      <c r="D1340" s="70"/>
      <c r="E1340" s="71"/>
      <c r="F1340" s="71"/>
    </row>
    <row r="1341" spans="1:6" ht="15">
      <c r="A1341" s="68"/>
      <c r="B1341" s="92"/>
      <c r="C1341" s="3"/>
      <c r="D1341" s="70"/>
      <c r="E1341" s="71"/>
      <c r="F1341" s="71"/>
    </row>
    <row r="1342" spans="1:6" ht="15">
      <c r="A1342" s="68"/>
      <c r="B1342" s="92"/>
      <c r="C1342" s="3"/>
      <c r="D1342" s="70"/>
      <c r="E1342" s="71"/>
      <c r="F1342" s="71"/>
    </row>
    <row r="1343" spans="1:6" ht="15">
      <c r="A1343" s="68"/>
      <c r="B1343" s="92"/>
      <c r="C1343" s="3"/>
      <c r="D1343" s="70"/>
      <c r="E1343" s="71"/>
      <c r="F1343" s="71"/>
    </row>
    <row r="1344" spans="1:6" ht="15">
      <c r="A1344" s="68"/>
      <c r="B1344" s="92"/>
      <c r="C1344" s="3"/>
      <c r="D1344" s="70"/>
      <c r="E1344" s="71"/>
      <c r="F1344" s="71"/>
    </row>
    <row r="1345" spans="1:6" ht="15">
      <c r="A1345" s="68"/>
      <c r="B1345" s="92"/>
      <c r="C1345" s="3"/>
      <c r="D1345" s="70"/>
      <c r="E1345" s="71"/>
      <c r="F1345" s="71"/>
    </row>
    <row r="1346" spans="1:6" ht="15">
      <c r="A1346" s="68"/>
      <c r="B1346" s="92"/>
      <c r="C1346" s="3"/>
      <c r="D1346" s="70"/>
      <c r="E1346" s="71"/>
      <c r="F1346" s="71"/>
    </row>
    <row r="1347" spans="1:6" ht="15">
      <c r="A1347" s="68"/>
      <c r="B1347" s="92"/>
      <c r="C1347" s="3"/>
      <c r="D1347" s="70"/>
      <c r="E1347" s="71"/>
      <c r="F1347" s="71"/>
    </row>
    <row r="1348" spans="1:6" ht="15">
      <c r="A1348" s="68"/>
      <c r="B1348" s="92"/>
      <c r="C1348" s="3"/>
      <c r="D1348" s="70"/>
      <c r="E1348" s="71"/>
      <c r="F1348" s="71"/>
    </row>
    <row r="1349" spans="1:6" ht="15">
      <c r="A1349" s="68"/>
      <c r="B1349" s="92"/>
      <c r="C1349" s="3"/>
      <c r="D1349" s="70"/>
      <c r="E1349" s="71"/>
      <c r="F1349" s="71"/>
    </row>
    <row r="1350" spans="1:6" ht="15">
      <c r="A1350" s="68"/>
      <c r="B1350" s="92"/>
      <c r="C1350" s="3"/>
      <c r="D1350" s="70"/>
      <c r="E1350" s="71"/>
      <c r="F1350" s="71"/>
    </row>
    <row r="1351" spans="1:6" ht="15">
      <c r="A1351" s="68"/>
      <c r="B1351" s="92"/>
      <c r="C1351" s="3"/>
      <c r="D1351" s="70"/>
      <c r="E1351" s="71"/>
      <c r="F1351" s="71"/>
    </row>
    <row r="1352" spans="1:6" ht="15">
      <c r="A1352" s="68"/>
      <c r="B1352" s="92"/>
      <c r="C1352" s="3"/>
      <c r="D1352" s="70"/>
      <c r="E1352" s="71"/>
      <c r="F1352" s="71"/>
    </row>
    <row r="1353" spans="1:6" ht="15">
      <c r="A1353" s="68"/>
      <c r="B1353" s="92"/>
      <c r="C1353" s="3"/>
      <c r="D1353" s="70"/>
      <c r="E1353" s="71"/>
      <c r="F1353" s="71"/>
    </row>
    <row r="1354" spans="1:6" ht="15">
      <c r="A1354" s="68"/>
      <c r="B1354" s="92"/>
      <c r="C1354" s="3"/>
      <c r="D1354" s="70"/>
      <c r="E1354" s="71"/>
      <c r="F1354" s="71"/>
    </row>
    <row r="1355" spans="1:6" ht="15">
      <c r="A1355" s="68"/>
      <c r="B1355" s="92"/>
      <c r="C1355" s="3"/>
      <c r="D1355" s="70"/>
      <c r="E1355" s="71"/>
      <c r="F1355" s="71"/>
    </row>
    <row r="1356" spans="1:6" ht="15">
      <c r="A1356" s="68"/>
      <c r="B1356" s="92"/>
      <c r="C1356" s="3"/>
      <c r="D1356" s="70"/>
      <c r="E1356" s="71"/>
      <c r="F1356" s="71"/>
    </row>
    <row r="1357" spans="1:6" ht="15">
      <c r="A1357" s="68"/>
      <c r="B1357" s="92"/>
      <c r="C1357" s="3"/>
      <c r="D1357" s="70"/>
      <c r="E1357" s="71"/>
      <c r="F1357" s="71"/>
    </row>
    <row r="1358" spans="1:6" ht="15">
      <c r="A1358" s="68"/>
      <c r="B1358" s="92"/>
      <c r="C1358" s="3"/>
      <c r="D1358" s="70"/>
      <c r="E1358" s="71"/>
      <c r="F1358" s="71"/>
    </row>
    <row r="1359" spans="1:6" ht="15">
      <c r="A1359" s="68"/>
      <c r="B1359" s="92"/>
      <c r="C1359" s="3"/>
      <c r="D1359" s="70"/>
      <c r="E1359" s="71"/>
      <c r="F1359" s="71"/>
    </row>
    <row r="1360" spans="1:6" ht="15">
      <c r="A1360" s="68"/>
      <c r="B1360" s="92"/>
      <c r="C1360" s="3"/>
      <c r="D1360" s="70"/>
      <c r="E1360" s="71"/>
      <c r="F1360" s="71"/>
    </row>
    <row r="1361" spans="1:6" ht="15">
      <c r="A1361" s="68"/>
      <c r="B1361" s="92"/>
      <c r="C1361" s="3"/>
      <c r="D1361" s="70"/>
      <c r="E1361" s="71"/>
      <c r="F1361" s="71"/>
    </row>
    <row r="1362" spans="1:6" ht="15">
      <c r="A1362" s="68"/>
      <c r="B1362" s="92"/>
      <c r="C1362" s="3"/>
      <c r="D1362" s="70"/>
      <c r="E1362" s="71"/>
      <c r="F1362" s="71"/>
    </row>
    <row r="1363" spans="1:6" ht="15">
      <c r="A1363" s="68"/>
      <c r="B1363" s="92"/>
      <c r="C1363" s="3"/>
      <c r="D1363" s="70"/>
      <c r="E1363" s="71"/>
      <c r="F1363" s="71"/>
    </row>
    <row r="1364" spans="1:6" ht="15">
      <c r="A1364" s="68"/>
      <c r="B1364" s="92"/>
      <c r="C1364" s="3"/>
      <c r="D1364" s="70"/>
      <c r="E1364" s="71"/>
      <c r="F1364" s="71"/>
    </row>
    <row r="1365" spans="1:6" ht="15">
      <c r="A1365" s="68"/>
      <c r="B1365" s="92"/>
      <c r="C1365" s="3"/>
      <c r="D1365" s="70"/>
      <c r="E1365" s="71"/>
      <c r="F1365" s="71"/>
    </row>
    <row r="1366" spans="1:6" ht="15">
      <c r="A1366" s="68"/>
      <c r="B1366" s="92"/>
      <c r="C1366" s="3"/>
      <c r="D1366" s="70"/>
      <c r="E1366" s="71"/>
      <c r="F1366" s="71"/>
    </row>
    <row r="1367" spans="1:6" ht="15">
      <c r="A1367" s="68"/>
      <c r="B1367" s="92"/>
      <c r="C1367" s="3"/>
      <c r="D1367" s="70"/>
      <c r="E1367" s="71"/>
      <c r="F1367" s="71"/>
    </row>
    <row r="1368" spans="1:6" ht="15">
      <c r="A1368" s="68"/>
      <c r="B1368" s="92"/>
      <c r="C1368" s="3"/>
      <c r="D1368" s="70"/>
      <c r="E1368" s="71"/>
      <c r="F1368" s="71"/>
    </row>
    <row r="1369" spans="1:6" ht="15">
      <c r="A1369" s="68"/>
      <c r="B1369" s="92"/>
      <c r="C1369" s="3"/>
      <c r="D1369" s="70"/>
      <c r="E1369" s="71"/>
      <c r="F1369" s="71"/>
    </row>
    <row r="1370" spans="1:6" ht="15">
      <c r="A1370" s="68"/>
      <c r="B1370" s="92"/>
      <c r="C1370" s="3"/>
      <c r="D1370" s="70"/>
      <c r="E1370" s="71"/>
      <c r="F1370" s="71"/>
    </row>
    <row r="1371" spans="1:6" ht="15">
      <c r="A1371" s="68"/>
      <c r="B1371" s="92"/>
      <c r="C1371" s="3"/>
      <c r="D1371" s="70"/>
      <c r="E1371" s="71"/>
      <c r="F1371" s="71"/>
    </row>
    <row r="1372" spans="1:6" ht="15">
      <c r="A1372" s="68"/>
      <c r="B1372" s="92"/>
      <c r="C1372" s="3"/>
      <c r="D1372" s="70"/>
      <c r="E1372" s="71"/>
      <c r="F1372" s="71"/>
    </row>
    <row r="1373" spans="1:6" ht="15">
      <c r="A1373" s="68"/>
      <c r="B1373" s="92"/>
      <c r="C1373" s="3"/>
      <c r="D1373" s="70"/>
      <c r="E1373" s="71"/>
      <c r="F1373" s="71"/>
    </row>
    <row r="1374" spans="1:6" ht="15">
      <c r="A1374" s="68"/>
      <c r="B1374" s="92"/>
      <c r="C1374" s="3"/>
      <c r="D1374" s="70"/>
      <c r="E1374" s="71"/>
      <c r="F1374" s="71"/>
    </row>
    <row r="1375" spans="1:6" ht="15">
      <c r="A1375" s="68"/>
      <c r="B1375" s="92"/>
      <c r="C1375" s="3"/>
      <c r="D1375" s="70"/>
      <c r="E1375" s="71"/>
      <c r="F1375" s="71"/>
    </row>
    <row r="1376" spans="1:6" ht="15">
      <c r="A1376" s="68"/>
      <c r="B1376" s="92"/>
      <c r="C1376" s="3"/>
      <c r="D1376" s="70"/>
      <c r="E1376" s="71"/>
      <c r="F1376" s="71"/>
    </row>
    <row r="1377" spans="1:6" ht="15">
      <c r="A1377" s="68"/>
      <c r="B1377" s="92"/>
      <c r="C1377" s="3"/>
      <c r="D1377" s="70"/>
      <c r="E1377" s="71"/>
      <c r="F1377" s="71"/>
    </row>
    <row r="1378" spans="1:6" ht="15">
      <c r="A1378" s="68"/>
      <c r="B1378" s="92"/>
      <c r="C1378" s="3"/>
      <c r="D1378" s="70"/>
      <c r="E1378" s="71"/>
      <c r="F1378" s="71"/>
    </row>
    <row r="1379" spans="1:6" ht="15">
      <c r="A1379" s="68"/>
      <c r="B1379" s="92"/>
      <c r="C1379" s="3"/>
      <c r="D1379" s="70"/>
      <c r="E1379" s="71"/>
      <c r="F1379" s="71"/>
    </row>
    <row r="1380" spans="1:6" ht="15">
      <c r="A1380" s="68"/>
      <c r="B1380" s="92"/>
      <c r="C1380" s="3"/>
      <c r="D1380" s="70"/>
      <c r="E1380" s="71"/>
      <c r="F1380" s="71"/>
    </row>
    <row r="1381" spans="1:6" ht="15">
      <c r="A1381" s="68"/>
      <c r="B1381" s="92"/>
      <c r="C1381" s="3"/>
      <c r="D1381" s="70"/>
      <c r="E1381" s="71"/>
      <c r="F1381" s="71"/>
    </row>
    <row r="1382" spans="1:6" ht="15">
      <c r="A1382" s="68"/>
      <c r="B1382" s="92"/>
      <c r="C1382" s="3"/>
      <c r="D1382" s="70"/>
      <c r="E1382" s="71"/>
      <c r="F1382" s="71"/>
    </row>
    <row r="1383" spans="1:6" ht="15">
      <c r="A1383" s="68"/>
      <c r="B1383" s="92"/>
      <c r="C1383" s="3"/>
      <c r="D1383" s="70"/>
      <c r="E1383" s="71"/>
      <c r="F1383" s="71"/>
    </row>
    <row r="1384" spans="1:6" ht="15">
      <c r="A1384" s="68"/>
      <c r="B1384" s="92"/>
      <c r="C1384" s="3"/>
      <c r="D1384" s="70"/>
      <c r="E1384" s="71"/>
      <c r="F1384" s="71"/>
    </row>
    <row r="1385" spans="1:6" ht="15">
      <c r="A1385" s="68"/>
      <c r="B1385" s="92"/>
      <c r="C1385" s="91"/>
      <c r="D1385" s="70"/>
      <c r="E1385" s="71"/>
      <c r="F1385" s="71"/>
    </row>
    <row r="1386" spans="1:6" ht="15">
      <c r="A1386" s="68"/>
      <c r="B1386" s="92"/>
      <c r="C1386" s="3"/>
      <c r="D1386" s="70"/>
      <c r="E1386" s="71"/>
      <c r="F1386" s="71"/>
    </row>
    <row r="1387" spans="1:6" ht="15">
      <c r="A1387" s="68"/>
      <c r="B1387" s="92"/>
      <c r="C1387" s="3"/>
      <c r="D1387" s="70"/>
      <c r="E1387" s="71"/>
      <c r="F1387" s="71"/>
    </row>
    <row r="1388" spans="1:6" ht="15">
      <c r="A1388" s="68"/>
      <c r="B1388" s="92"/>
      <c r="C1388" s="3"/>
      <c r="D1388" s="70"/>
      <c r="E1388" s="71"/>
      <c r="F1388" s="71"/>
    </row>
    <row r="1389" spans="1:6" ht="15">
      <c r="A1389" s="68"/>
      <c r="B1389" s="92"/>
      <c r="C1389" s="3"/>
      <c r="D1389" s="70"/>
      <c r="E1389" s="71"/>
      <c r="F1389" s="71"/>
    </row>
    <row r="1390" spans="1:6" ht="15">
      <c r="A1390" s="68"/>
      <c r="B1390" s="92"/>
      <c r="C1390" s="3"/>
      <c r="D1390" s="70"/>
      <c r="E1390" s="71"/>
      <c r="F1390" s="71"/>
    </row>
    <row r="1391" spans="1:6" ht="15">
      <c r="A1391" s="68"/>
      <c r="B1391" s="92"/>
      <c r="C1391" s="3"/>
      <c r="D1391" s="70"/>
      <c r="E1391" s="71"/>
      <c r="F1391" s="71"/>
    </row>
    <row r="1392" spans="1:6" ht="15">
      <c r="A1392" s="68"/>
      <c r="B1392" s="92"/>
      <c r="C1392" s="3"/>
      <c r="D1392" s="70"/>
      <c r="E1392" s="71"/>
      <c r="F1392" s="71"/>
    </row>
    <row r="1393" spans="1:6" ht="15">
      <c r="A1393" s="68"/>
      <c r="B1393" s="92"/>
      <c r="C1393" s="3"/>
      <c r="D1393" s="70"/>
      <c r="E1393" s="71"/>
      <c r="F1393" s="71"/>
    </row>
    <row r="1394" spans="1:6" ht="15">
      <c r="A1394" s="68"/>
      <c r="B1394" s="92"/>
      <c r="C1394" s="3"/>
      <c r="D1394" s="70"/>
      <c r="E1394" s="71"/>
      <c r="F1394" s="71"/>
    </row>
    <row r="1395" spans="1:6" ht="15">
      <c r="A1395" s="68"/>
      <c r="B1395" s="92"/>
      <c r="C1395" s="3"/>
      <c r="D1395" s="70"/>
      <c r="E1395" s="71"/>
      <c r="F1395" s="71"/>
    </row>
    <row r="1396" spans="1:6" ht="15">
      <c r="A1396" s="68"/>
      <c r="B1396" s="92"/>
      <c r="C1396" s="3"/>
      <c r="D1396" s="70"/>
      <c r="E1396" s="71"/>
      <c r="F1396" s="71"/>
    </row>
    <row r="1397" spans="1:6" ht="15">
      <c r="A1397" s="68"/>
      <c r="B1397" s="92"/>
      <c r="C1397" s="3"/>
      <c r="D1397" s="70"/>
      <c r="E1397" s="71"/>
      <c r="F1397" s="71"/>
    </row>
    <row r="1398" spans="1:6" ht="15">
      <c r="A1398" s="68"/>
      <c r="B1398" s="92"/>
      <c r="C1398" s="3"/>
      <c r="D1398" s="70"/>
      <c r="E1398" s="71"/>
      <c r="F1398" s="71"/>
    </row>
    <row r="1399" spans="1:6" ht="15">
      <c r="A1399" s="68"/>
      <c r="B1399" s="92"/>
      <c r="C1399" s="3"/>
      <c r="D1399" s="70"/>
      <c r="E1399" s="71"/>
      <c r="F1399" s="71"/>
    </row>
    <row r="1400" spans="1:6" ht="15">
      <c r="A1400" s="68"/>
      <c r="B1400" s="92"/>
      <c r="C1400" s="3"/>
      <c r="D1400" s="70"/>
      <c r="E1400" s="71"/>
      <c r="F1400" s="71"/>
    </row>
    <row r="1401" spans="1:6" ht="15">
      <c r="A1401" s="68"/>
      <c r="B1401" s="92"/>
      <c r="C1401" s="3"/>
      <c r="D1401" s="70"/>
      <c r="E1401" s="71"/>
      <c r="F1401" s="71"/>
    </row>
    <row r="1402" spans="1:6" ht="15">
      <c r="A1402" s="68"/>
      <c r="B1402" s="92"/>
      <c r="C1402" s="3"/>
      <c r="D1402" s="70"/>
      <c r="E1402" s="71"/>
      <c r="F1402" s="71"/>
    </row>
    <row r="1403" spans="1:6" ht="15">
      <c r="A1403" s="68"/>
      <c r="B1403" s="92"/>
      <c r="C1403" s="3"/>
      <c r="D1403" s="70"/>
      <c r="E1403" s="71"/>
      <c r="F1403" s="71"/>
    </row>
    <row r="1404" spans="1:6" ht="15">
      <c r="A1404" s="68"/>
      <c r="B1404" s="92"/>
      <c r="C1404" s="3"/>
      <c r="D1404" s="70"/>
      <c r="E1404" s="71"/>
      <c r="F1404" s="71"/>
    </row>
    <row r="1405" spans="1:6" ht="15">
      <c r="A1405" s="68"/>
      <c r="B1405" s="92"/>
      <c r="C1405" s="3"/>
      <c r="D1405" s="70"/>
      <c r="E1405" s="71"/>
      <c r="F1405" s="71"/>
    </row>
    <row r="1406" spans="1:6" ht="15">
      <c r="A1406" s="68"/>
      <c r="B1406" s="92"/>
      <c r="C1406" s="3"/>
      <c r="D1406" s="70"/>
      <c r="E1406" s="71"/>
      <c r="F1406" s="71"/>
    </row>
    <row r="1407" spans="1:6" ht="15">
      <c r="A1407" s="68"/>
      <c r="B1407" s="92"/>
      <c r="C1407" s="3"/>
      <c r="D1407" s="70"/>
      <c r="E1407" s="71"/>
      <c r="F1407" s="71"/>
    </row>
    <row r="1408" spans="1:6" ht="15">
      <c r="A1408" s="68"/>
      <c r="B1408" s="92"/>
      <c r="C1408" s="3"/>
      <c r="D1408" s="70"/>
      <c r="E1408" s="71"/>
      <c r="F1408" s="71"/>
    </row>
    <row r="1409" spans="1:6" ht="15">
      <c r="A1409" s="68"/>
      <c r="B1409" s="92"/>
      <c r="C1409" s="3"/>
      <c r="D1409" s="70"/>
      <c r="E1409" s="71"/>
      <c r="F1409" s="71"/>
    </row>
    <row r="1410" spans="1:6" ht="15">
      <c r="A1410" s="68"/>
      <c r="B1410" s="92"/>
      <c r="C1410" s="3"/>
      <c r="D1410" s="70"/>
      <c r="E1410" s="71"/>
      <c r="F1410" s="71"/>
    </row>
    <row r="1411" spans="1:6" ht="15">
      <c r="A1411" s="68"/>
      <c r="B1411" s="92"/>
      <c r="C1411" s="3"/>
      <c r="D1411" s="70"/>
      <c r="E1411" s="71"/>
      <c r="F1411" s="71"/>
    </row>
    <row r="1412" spans="1:6" ht="15">
      <c r="A1412" s="68"/>
      <c r="B1412" s="92"/>
      <c r="C1412" s="3"/>
      <c r="D1412" s="70"/>
      <c r="E1412" s="71"/>
      <c r="F1412" s="71"/>
    </row>
    <row r="1413" spans="1:6" ht="15">
      <c r="A1413" s="68"/>
      <c r="B1413" s="92"/>
      <c r="C1413" s="3"/>
      <c r="D1413" s="70"/>
      <c r="E1413" s="71"/>
      <c r="F1413" s="71"/>
    </row>
    <row r="1414" spans="1:6" ht="15">
      <c r="A1414" s="68"/>
      <c r="B1414" s="92"/>
      <c r="C1414" s="3"/>
      <c r="D1414" s="70"/>
      <c r="E1414" s="71"/>
      <c r="F1414" s="71"/>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5" r:id="rId1"/>
  <headerFooter>
    <oddHeader>&amp;L&amp;F&amp;C&amp;A&amp;R&amp;D  &amp;T</oddHeader>
    <oddFooter>&amp;LProf. A.G. Carbognin&amp;CIIS S. Ceccato Montecchio Maggiore VI&amp;R&amp;P/&amp;N</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sheetPr codeName="Foglio12"/>
  <dimension ref="A1:T566"/>
  <sheetViews>
    <sheetView view="pageBreakPreview" zoomScaleSheetLayoutView="100" workbookViewId="0" topLeftCell="A1">
      <selection activeCell="C14" sqref="C14"/>
    </sheetView>
  </sheetViews>
  <sheetFormatPr defaultColWidth="9.140625" defaultRowHeight="15" outlineLevelRow="2"/>
  <cols>
    <col min="1" max="1" width="12.00390625" style="0" bestFit="1" customWidth="1"/>
    <col min="2" max="2" width="8.140625" style="0" bestFit="1" customWidth="1"/>
    <col min="3" max="3" width="35.57421875" style="0" bestFit="1" customWidth="1"/>
    <col min="4" max="4" width="25.421875" style="0" customWidth="1"/>
    <col min="5" max="6" width="13.8515625" style="0" bestFit="1" customWidth="1"/>
    <col min="7" max="7" width="13.7109375" style="0" bestFit="1" customWidth="1"/>
  </cols>
  <sheetData>
    <row r="1" spans="1:7" ht="19.5" thickBot="1">
      <c r="A1" s="40" t="s">
        <v>0</v>
      </c>
      <c r="B1" s="41" t="s">
        <v>1</v>
      </c>
      <c r="C1" s="42" t="s">
        <v>2</v>
      </c>
      <c r="D1" s="42" t="s">
        <v>3</v>
      </c>
      <c r="E1" s="42" t="s">
        <v>4</v>
      </c>
      <c r="F1" s="43" t="s">
        <v>5</v>
      </c>
      <c r="G1" s="43" t="s">
        <v>109</v>
      </c>
    </row>
    <row r="2" spans="1:7" ht="18.75" outlineLevel="1">
      <c r="A2" s="44"/>
      <c r="B2" s="44"/>
      <c r="C2" s="45"/>
      <c r="D2" s="46"/>
      <c r="E2" s="47"/>
      <c r="F2" s="47"/>
      <c r="G2" s="47"/>
    </row>
    <row r="3" spans="1:20" ht="15" outlineLevel="2">
      <c r="A3" s="68">
        <f>contabilità!A60</f>
        <v>40178</v>
      </c>
      <c r="B3" s="92" t="str">
        <f>contabilità!B60</f>
        <v>34.01</v>
      </c>
      <c r="C3" s="3" t="str">
        <f>contabilità!C60</f>
        <v>AMMORTAMENTO COSTI DI IMPIANTO</v>
      </c>
      <c r="D3" s="70">
        <f>contabilità!D60</f>
        <v>0</v>
      </c>
      <c r="E3" s="71">
        <f>contabilità!E60</f>
        <v>7520</v>
      </c>
      <c r="F3" s="71">
        <f>contabilità!F60</f>
        <v>0</v>
      </c>
      <c r="G3" s="71"/>
      <c r="H3" s="72"/>
      <c r="I3" s="72"/>
      <c r="J3" s="72"/>
      <c r="K3" s="72"/>
      <c r="L3" s="72"/>
      <c r="M3" s="72"/>
      <c r="N3" s="72"/>
      <c r="O3" s="72"/>
      <c r="P3" s="72"/>
      <c r="Q3" s="72"/>
      <c r="R3" s="72"/>
      <c r="S3" s="72"/>
      <c r="T3" s="72"/>
    </row>
    <row r="4" spans="1:20" ht="15" outlineLevel="1">
      <c r="A4" s="68"/>
      <c r="B4" s="92"/>
      <c r="C4" s="33" t="s">
        <v>836</v>
      </c>
      <c r="D4" s="70"/>
      <c r="E4" s="71">
        <f>SUBTOTAL(9,E3:E3)</f>
        <v>7520</v>
      </c>
      <c r="F4" s="71">
        <f>SUBTOTAL(9,F3:F3)</f>
        <v>0</v>
      </c>
      <c r="G4" s="71">
        <f>E4-F4</f>
        <v>7520</v>
      </c>
      <c r="H4" s="72"/>
      <c r="I4" s="72"/>
      <c r="J4" s="72"/>
      <c r="K4" s="72"/>
      <c r="L4" s="72"/>
      <c r="M4" s="72"/>
      <c r="N4" s="72"/>
      <c r="O4" s="72"/>
      <c r="P4" s="72"/>
      <c r="Q4" s="72"/>
      <c r="R4" s="72"/>
      <c r="S4" s="72"/>
      <c r="T4" s="72"/>
    </row>
    <row r="5" spans="1:20" ht="15" outlineLevel="2">
      <c r="A5" s="68">
        <f>contabilità!A58</f>
        <v>40178</v>
      </c>
      <c r="B5" s="92" t="str">
        <f>contabilità!B58</f>
        <v>41.13</v>
      </c>
      <c r="C5" s="3" t="str">
        <f>contabilità!C58</f>
        <v>AMMORTAMENTO DISAGGIO SU PRESTITI</v>
      </c>
      <c r="D5" s="70">
        <f>contabilità!D58</f>
        <v>0</v>
      </c>
      <c r="E5" s="71">
        <f>contabilità!E58</f>
        <v>400</v>
      </c>
      <c r="F5" s="71">
        <f>contabilità!F58</f>
        <v>0</v>
      </c>
      <c r="G5" s="71"/>
      <c r="H5" s="72"/>
      <c r="I5" s="72"/>
      <c r="J5" s="72"/>
      <c r="K5" s="72"/>
      <c r="L5" s="72"/>
      <c r="M5" s="72"/>
      <c r="N5" s="72"/>
      <c r="O5" s="72"/>
      <c r="P5" s="72"/>
      <c r="Q5" s="72"/>
      <c r="R5" s="72"/>
      <c r="S5" s="72"/>
      <c r="T5" s="72"/>
    </row>
    <row r="6" spans="1:20" ht="15" outlineLevel="2">
      <c r="A6" s="68">
        <f>contabilità!A80</f>
        <v>40543</v>
      </c>
      <c r="B6" s="92" t="str">
        <f>contabilità!B80</f>
        <v>41.13</v>
      </c>
      <c r="C6" s="3" t="str">
        <f>contabilità!C80</f>
        <v>AMMORTAMENTO DISAGGIO SU PRESTITI</v>
      </c>
      <c r="D6" s="70">
        <f>contabilità!D80</f>
        <v>0</v>
      </c>
      <c r="E6" s="71">
        <f>contabilità!E80</f>
        <v>400</v>
      </c>
      <c r="F6" s="71">
        <f>contabilità!F80</f>
        <v>0</v>
      </c>
      <c r="G6" s="71"/>
      <c r="H6" s="72"/>
      <c r="I6" s="72"/>
      <c r="J6" s="72"/>
      <c r="K6" s="72"/>
      <c r="L6" s="72"/>
      <c r="M6" s="72"/>
      <c r="N6" s="72"/>
      <c r="O6" s="72"/>
      <c r="P6" s="72"/>
      <c r="Q6" s="72"/>
      <c r="R6" s="72"/>
      <c r="S6" s="72"/>
      <c r="T6" s="72"/>
    </row>
    <row r="7" spans="1:20" ht="15" outlineLevel="1">
      <c r="A7" s="68"/>
      <c r="B7" s="92"/>
      <c r="C7" s="32" t="s">
        <v>837</v>
      </c>
      <c r="D7" s="70"/>
      <c r="E7" s="71">
        <f>SUBTOTAL(9,E5:E6)</f>
        <v>800</v>
      </c>
      <c r="F7" s="71">
        <f>SUBTOTAL(9,F5:F6)</f>
        <v>0</v>
      </c>
      <c r="G7" s="71">
        <f>E7-F7</f>
        <v>800</v>
      </c>
      <c r="H7" s="72"/>
      <c r="I7" s="72"/>
      <c r="J7" s="72"/>
      <c r="K7" s="72"/>
      <c r="L7" s="72"/>
      <c r="M7" s="72"/>
      <c r="N7" s="72"/>
      <c r="O7" s="72"/>
      <c r="P7" s="72"/>
      <c r="Q7" s="72"/>
      <c r="R7" s="72"/>
      <c r="S7" s="72"/>
      <c r="T7" s="72"/>
    </row>
    <row r="8" spans="1:20" ht="15" outlineLevel="2">
      <c r="A8" s="68">
        <f>contabilità!A89</f>
        <v>40663</v>
      </c>
      <c r="B8" s="92" t="str">
        <f>contabilità!B89</f>
        <v>15.50</v>
      </c>
      <c r="C8" s="3" t="str">
        <f>contabilità!C89</f>
        <v>AZIONISTI C/DIVIDENDI</v>
      </c>
      <c r="D8" s="72">
        <f>contabilità!D89</f>
        <v>0</v>
      </c>
      <c r="E8" s="71">
        <f>contabilità!E89</f>
        <v>0</v>
      </c>
      <c r="F8" s="71">
        <f>contabilità!F89</f>
        <v>65000</v>
      </c>
      <c r="G8" s="71"/>
      <c r="H8" s="72"/>
      <c r="I8" s="72"/>
      <c r="J8" s="72"/>
      <c r="K8" s="72"/>
      <c r="L8" s="72"/>
      <c r="M8" s="72"/>
      <c r="N8" s="72"/>
      <c r="O8" s="72"/>
      <c r="P8" s="72"/>
      <c r="Q8" s="72"/>
      <c r="R8" s="72"/>
      <c r="S8" s="72"/>
      <c r="T8" s="72"/>
    </row>
    <row r="9" spans="1:20" ht="15" outlineLevel="2">
      <c r="A9" s="68">
        <f>contabilità!A92</f>
        <v>40683</v>
      </c>
      <c r="B9" s="92" t="str">
        <f>contabilità!B92</f>
        <v>15.50</v>
      </c>
      <c r="C9" s="3" t="str">
        <f>contabilità!C92</f>
        <v>AZIONISTI C/DIVIDENDI</v>
      </c>
      <c r="D9" s="70" t="str">
        <f>contabilità!D92</f>
        <v>PAGAMENTO</v>
      </c>
      <c r="E9" s="71">
        <f>contabilità!E92</f>
        <v>65000</v>
      </c>
      <c r="F9" s="71">
        <f>contabilità!F92</f>
        <v>0</v>
      </c>
      <c r="G9" s="71"/>
      <c r="H9" s="72"/>
      <c r="I9" s="72"/>
      <c r="J9" s="72"/>
      <c r="K9" s="72"/>
      <c r="L9" s="72"/>
      <c r="M9" s="72"/>
      <c r="N9" s="72"/>
      <c r="O9" s="72"/>
      <c r="P9" s="72"/>
      <c r="Q9" s="72"/>
      <c r="R9" s="72"/>
      <c r="S9" s="72"/>
      <c r="T9" s="72"/>
    </row>
    <row r="10" spans="1:20" ht="15" outlineLevel="1">
      <c r="A10" s="68"/>
      <c r="B10" s="92"/>
      <c r="C10" s="32" t="s">
        <v>74</v>
      </c>
      <c r="D10" s="70"/>
      <c r="E10" s="71">
        <f>SUBTOTAL(9,E8:E9)</f>
        <v>65000</v>
      </c>
      <c r="F10" s="71">
        <f>SUBTOTAL(9,F8:F9)</f>
        <v>65000</v>
      </c>
      <c r="G10" s="71">
        <f>E10-F10</f>
        <v>0</v>
      </c>
      <c r="H10" s="72"/>
      <c r="I10" s="72"/>
      <c r="J10" s="72"/>
      <c r="K10" s="72"/>
      <c r="L10" s="72"/>
      <c r="M10" s="72"/>
      <c r="N10" s="72"/>
      <c r="O10" s="72"/>
      <c r="P10" s="72"/>
      <c r="Q10" s="72"/>
      <c r="R10" s="72"/>
      <c r="S10" s="72"/>
      <c r="T10" s="72"/>
    </row>
    <row r="11" spans="1:20" ht="15" outlineLevel="2">
      <c r="A11" s="68">
        <f>contabilità!A3</f>
        <v>39845</v>
      </c>
      <c r="B11" s="92" t="str">
        <f>contabilità!B3</f>
        <v>00.01</v>
      </c>
      <c r="C11" s="3" t="str">
        <f>contabilità!C3</f>
        <v>AZIONISTI C/SOTTOSCRIZIONE</v>
      </c>
      <c r="D11" s="70" t="str">
        <f>contabilità!D3</f>
        <v>COSTITUZ SOCIETA'</v>
      </c>
      <c r="E11" s="71">
        <f>contabilità!E3</f>
        <v>1000000</v>
      </c>
      <c r="F11" s="71">
        <f>contabilità!F3</f>
        <v>0</v>
      </c>
      <c r="G11" s="71"/>
      <c r="H11" s="72"/>
      <c r="I11" s="72"/>
      <c r="J11" s="72"/>
      <c r="K11" s="72"/>
      <c r="L11" s="72"/>
      <c r="M11" s="72"/>
      <c r="N11" s="72"/>
      <c r="O11" s="72"/>
      <c r="P11" s="72"/>
      <c r="Q11" s="72"/>
      <c r="R11" s="72"/>
      <c r="S11" s="72"/>
      <c r="T11" s="72"/>
    </row>
    <row r="12" spans="1:20" ht="15" outlineLevel="2">
      <c r="A12" s="68">
        <f>contabilità!A6</f>
        <v>39845</v>
      </c>
      <c r="B12" s="92" t="str">
        <f>contabilità!B6</f>
        <v>00.01</v>
      </c>
      <c r="C12" s="3" t="str">
        <f>contabilità!C6</f>
        <v>AZIONISTI C/SOTTOSCRIZIONE</v>
      </c>
      <c r="D12" s="70">
        <f>contabilità!D6</f>
        <v>0</v>
      </c>
      <c r="E12" s="71">
        <f>contabilità!E6</f>
        <v>0</v>
      </c>
      <c r="F12" s="71">
        <f>contabilità!F6</f>
        <v>112500</v>
      </c>
      <c r="G12" s="71"/>
      <c r="H12" s="72"/>
      <c r="I12" s="72"/>
      <c r="J12" s="72"/>
      <c r="K12" s="72"/>
      <c r="L12" s="72"/>
      <c r="M12" s="72"/>
      <c r="N12" s="72"/>
      <c r="O12" s="72"/>
      <c r="P12" s="72"/>
      <c r="Q12" s="72"/>
      <c r="R12" s="72"/>
      <c r="S12" s="72"/>
      <c r="T12" s="72"/>
    </row>
    <row r="13" spans="1:20" ht="15" outlineLevel="2">
      <c r="A13" s="68">
        <f>contabilità!A8</f>
        <v>39845</v>
      </c>
      <c r="B13" s="92" t="str">
        <f>contabilità!B8</f>
        <v>00.01</v>
      </c>
      <c r="C13" s="3" t="str">
        <f>contabilità!C8</f>
        <v>AZIONISTI C/SOTTOSCRIZIONE</v>
      </c>
      <c r="D13" s="70">
        <f>contabilità!D8</f>
        <v>0</v>
      </c>
      <c r="E13" s="71">
        <f>contabilità!E8</f>
        <v>0</v>
      </c>
      <c r="F13" s="71">
        <f>contabilità!F8</f>
        <v>200000</v>
      </c>
      <c r="G13" s="71"/>
      <c r="H13" s="72"/>
      <c r="I13" s="72"/>
      <c r="J13" s="72"/>
      <c r="K13" s="72"/>
      <c r="L13" s="72"/>
      <c r="M13" s="72"/>
      <c r="N13" s="72"/>
      <c r="O13" s="72"/>
      <c r="P13" s="72"/>
      <c r="Q13" s="72"/>
      <c r="R13" s="72"/>
      <c r="S13" s="72"/>
      <c r="T13" s="72"/>
    </row>
    <row r="14" spans="1:20" ht="15" outlineLevel="2">
      <c r="A14" s="68">
        <f>contabilità!A10</f>
        <v>39845</v>
      </c>
      <c r="B14" s="92" t="str">
        <f>contabilità!B10</f>
        <v>00.01</v>
      </c>
      <c r="C14" s="3" t="str">
        <f>contabilità!C10</f>
        <v>AZIONISTI C/SOTTOSCRIZIONE</v>
      </c>
      <c r="D14" s="70">
        <f>contabilità!D10</f>
        <v>0</v>
      </c>
      <c r="E14" s="71">
        <f>contabilità!E10</f>
        <v>0</v>
      </c>
      <c r="F14" s="71">
        <f>contabilità!F10</f>
        <v>350000</v>
      </c>
      <c r="G14" s="71"/>
      <c r="H14" s="72"/>
      <c r="I14" s="72"/>
      <c r="J14" s="72"/>
      <c r="K14" s="72"/>
      <c r="L14" s="72"/>
      <c r="M14" s="72"/>
      <c r="N14" s="72"/>
      <c r="O14" s="72"/>
      <c r="P14" s="72"/>
      <c r="Q14" s="72"/>
      <c r="R14" s="72"/>
      <c r="S14" s="72"/>
      <c r="T14" s="72"/>
    </row>
    <row r="15" spans="1:20" ht="15" outlineLevel="2">
      <c r="A15" s="68">
        <f>contabilità!A12</f>
        <v>39845</v>
      </c>
      <c r="B15" s="92" t="str">
        <f>contabilità!B12</f>
        <v>00.01</v>
      </c>
      <c r="C15" s="3" t="str">
        <f>contabilità!C12</f>
        <v>AZIONISTI C/SOTTOSCRIZIONE</v>
      </c>
      <c r="D15" s="70">
        <f>contabilità!D12</f>
        <v>0</v>
      </c>
      <c r="E15" s="71">
        <f>contabilità!E12</f>
        <v>0</v>
      </c>
      <c r="F15" s="71">
        <f>contabilità!F12</f>
        <v>337500</v>
      </c>
      <c r="G15" s="71"/>
      <c r="H15" s="72"/>
      <c r="I15" s="72"/>
      <c r="J15" s="72"/>
      <c r="K15" s="72"/>
      <c r="L15" s="72"/>
      <c r="M15" s="72"/>
      <c r="N15" s="72"/>
      <c r="O15" s="72"/>
      <c r="P15" s="72"/>
      <c r="Q15" s="72"/>
      <c r="R15" s="72"/>
      <c r="S15" s="72"/>
      <c r="T15" s="72"/>
    </row>
    <row r="16" spans="1:20" ht="15" outlineLevel="1">
      <c r="A16" s="68"/>
      <c r="B16" s="92"/>
      <c r="C16" s="32" t="s">
        <v>75</v>
      </c>
      <c r="D16" s="70"/>
      <c r="E16" s="71">
        <f>SUBTOTAL(9,E11:E15)</f>
        <v>1000000</v>
      </c>
      <c r="F16" s="71">
        <f>SUBTOTAL(9,F11:F15)</f>
        <v>1000000</v>
      </c>
      <c r="G16" s="71">
        <f>E16-F16</f>
        <v>0</v>
      </c>
      <c r="H16" s="72"/>
      <c r="I16" s="72"/>
      <c r="J16" s="72"/>
      <c r="K16" s="72"/>
      <c r="L16" s="72"/>
      <c r="M16" s="72"/>
      <c r="N16" s="72"/>
      <c r="O16" s="72"/>
      <c r="P16" s="72"/>
      <c r="Q16" s="72"/>
      <c r="R16" s="72"/>
      <c r="S16" s="72"/>
      <c r="T16" s="72"/>
    </row>
    <row r="17" spans="1:20" ht="15" outlineLevel="2">
      <c r="A17" s="68">
        <f>contabilità!A5</f>
        <v>39845</v>
      </c>
      <c r="B17" s="92" t="str">
        <f>contabilità!B5</f>
        <v>08.02</v>
      </c>
      <c r="C17" s="3" t="str">
        <f>contabilità!C5</f>
        <v>BANCA C/VINCOLATO</v>
      </c>
      <c r="D17" s="70">
        <f>contabilità!D5</f>
        <v>0</v>
      </c>
      <c r="E17" s="71">
        <f>contabilità!E5</f>
        <v>112500</v>
      </c>
      <c r="F17" s="71">
        <f>contabilità!F5</f>
        <v>0</v>
      </c>
      <c r="G17" s="71"/>
      <c r="H17" s="72"/>
      <c r="I17" s="72"/>
      <c r="J17" s="72"/>
      <c r="K17" s="72"/>
      <c r="L17" s="72"/>
      <c r="M17" s="72"/>
      <c r="N17" s="72"/>
      <c r="O17" s="72"/>
      <c r="P17" s="72"/>
      <c r="Q17" s="72"/>
      <c r="R17" s="72"/>
      <c r="S17" s="72"/>
      <c r="T17" s="72"/>
    </row>
    <row r="18" spans="1:20" ht="15" outlineLevel="1">
      <c r="A18" s="68"/>
      <c r="B18" s="92"/>
      <c r="C18" s="32" t="s">
        <v>838</v>
      </c>
      <c r="D18" s="70"/>
      <c r="E18" s="71">
        <f>SUBTOTAL(9,E17:E17)</f>
        <v>112500</v>
      </c>
      <c r="F18" s="71">
        <f>SUBTOTAL(9,F17:F17)</f>
        <v>0</v>
      </c>
      <c r="G18" s="71">
        <f>E18-F18</f>
        <v>112500</v>
      </c>
      <c r="H18" s="72"/>
      <c r="I18" s="72"/>
      <c r="J18" s="72"/>
      <c r="K18" s="72"/>
      <c r="L18" s="72"/>
      <c r="M18" s="72"/>
      <c r="N18" s="72"/>
      <c r="O18" s="72"/>
      <c r="P18" s="72"/>
      <c r="Q18" s="72"/>
      <c r="R18" s="72"/>
      <c r="S18" s="72"/>
      <c r="T18" s="72"/>
    </row>
    <row r="19" spans="1:20" ht="15" outlineLevel="2">
      <c r="A19" s="68">
        <f>contabilità!A11</f>
        <v>39845</v>
      </c>
      <c r="B19" s="92" t="str">
        <f>contabilità!B11</f>
        <v>18.20</v>
      </c>
      <c r="C19" s="3" t="str">
        <f>contabilità!C11</f>
        <v>BANCA X C/C</v>
      </c>
      <c r="D19" s="70" t="str">
        <f>contabilità!D11</f>
        <v>VERSAMENTO</v>
      </c>
      <c r="E19" s="71">
        <f>contabilità!E11</f>
        <v>337500</v>
      </c>
      <c r="F19" s="71">
        <f>contabilità!F11</f>
        <v>0</v>
      </c>
      <c r="G19" s="71"/>
      <c r="H19" s="72"/>
      <c r="I19" s="72"/>
      <c r="J19" s="72"/>
      <c r="K19" s="72"/>
      <c r="L19" s="72"/>
      <c r="M19" s="72"/>
      <c r="N19" s="72"/>
      <c r="O19" s="72"/>
      <c r="P19" s="72"/>
      <c r="Q19" s="72"/>
      <c r="R19" s="72"/>
      <c r="S19" s="72"/>
      <c r="T19" s="72"/>
    </row>
    <row r="20" spans="1:20" ht="15" outlineLevel="2">
      <c r="A20" s="68">
        <f>contabilità!A18</f>
        <v>39873</v>
      </c>
      <c r="B20" s="92" t="str">
        <f>contabilità!B18</f>
        <v>18.20</v>
      </c>
      <c r="C20" s="3" t="str">
        <f>contabilità!C18</f>
        <v>BANCA X C/C</v>
      </c>
      <c r="D20" s="70">
        <f>contabilità!D18</f>
        <v>0</v>
      </c>
      <c r="E20" s="71">
        <f>contabilità!E18</f>
        <v>0</v>
      </c>
      <c r="F20" s="71">
        <f>contabilità!F18</f>
        <v>22000</v>
      </c>
      <c r="G20" s="71"/>
      <c r="H20" s="72"/>
      <c r="I20" s="72"/>
      <c r="J20" s="72"/>
      <c r="K20" s="72"/>
      <c r="L20" s="72"/>
      <c r="M20" s="72"/>
      <c r="N20" s="72"/>
      <c r="O20" s="72"/>
      <c r="P20" s="72"/>
      <c r="Q20" s="72"/>
      <c r="R20" s="72"/>
      <c r="S20" s="72"/>
      <c r="T20" s="72"/>
    </row>
    <row r="21" spans="1:20" ht="15" outlineLevel="2">
      <c r="A21" s="68">
        <f>contabilità!A24</f>
        <v>39882</v>
      </c>
      <c r="B21" s="92" t="str">
        <f>contabilità!B24</f>
        <v>18.20</v>
      </c>
      <c r="C21" s="3" t="str">
        <f>contabilità!C24</f>
        <v>BANCA X C/C</v>
      </c>
      <c r="D21" s="70">
        <f>contabilità!D24</f>
        <v>0</v>
      </c>
      <c r="E21" s="71">
        <f>contabilità!E24</f>
        <v>0</v>
      </c>
      <c r="F21" s="71">
        <f>contabilità!F24</f>
        <v>15720</v>
      </c>
      <c r="G21" s="71"/>
      <c r="H21" s="72"/>
      <c r="I21" s="72"/>
      <c r="J21" s="72"/>
      <c r="K21" s="72"/>
      <c r="L21" s="72"/>
      <c r="M21" s="72"/>
      <c r="N21" s="72"/>
      <c r="O21" s="72"/>
      <c r="P21" s="72"/>
      <c r="Q21" s="72"/>
      <c r="R21" s="72"/>
      <c r="S21" s="72"/>
      <c r="T21" s="72"/>
    </row>
    <row r="22" spans="1:20" ht="15" outlineLevel="2">
      <c r="A22" s="68">
        <f>contabilità!A30</f>
        <v>39887</v>
      </c>
      <c r="B22" s="92" t="str">
        <f>contabilità!B30</f>
        <v>18.20</v>
      </c>
      <c r="C22" s="3" t="str">
        <f>contabilità!C30</f>
        <v>BANCA X C/C</v>
      </c>
      <c r="D22" s="70">
        <f>contabilità!D30</f>
        <v>0</v>
      </c>
      <c r="E22" s="71">
        <f>contabilità!E30</f>
        <v>0</v>
      </c>
      <c r="F22" s="71">
        <f>contabilità!F30</f>
        <v>4192</v>
      </c>
      <c r="G22" s="71"/>
      <c r="H22" s="72"/>
      <c r="I22" s="72"/>
      <c r="J22" s="72"/>
      <c r="K22" s="72"/>
      <c r="L22" s="72"/>
      <c r="M22" s="72"/>
      <c r="N22" s="72"/>
      <c r="O22" s="72"/>
      <c r="P22" s="72"/>
      <c r="Q22" s="72"/>
      <c r="R22" s="72"/>
      <c r="S22" s="72"/>
      <c r="T22" s="72"/>
    </row>
    <row r="23" spans="1:20" ht="15" outlineLevel="2">
      <c r="A23" s="68">
        <f>contabilità!A34</f>
        <v>39930</v>
      </c>
      <c r="B23" s="92" t="str">
        <f>contabilità!B34</f>
        <v>18.20</v>
      </c>
      <c r="C23" s="3" t="str">
        <f>contabilità!C34</f>
        <v>BANCA X C/C</v>
      </c>
      <c r="D23" s="70" t="str">
        <f>contabilità!D34</f>
        <v>PREST OBBLIGAZ</v>
      </c>
      <c r="E23" s="71">
        <f>contabilità!E34</f>
        <v>196745.9</v>
      </c>
      <c r="F23" s="71">
        <f>contabilità!F34</f>
        <v>0</v>
      </c>
      <c r="G23" s="71"/>
      <c r="H23" s="72"/>
      <c r="I23" s="72"/>
      <c r="J23" s="72"/>
      <c r="K23" s="72"/>
      <c r="L23" s="72"/>
      <c r="M23" s="72"/>
      <c r="N23" s="72"/>
      <c r="O23" s="72"/>
      <c r="P23" s="72"/>
      <c r="Q23" s="72"/>
      <c r="R23" s="72"/>
      <c r="S23" s="72"/>
      <c r="T23" s="72"/>
    </row>
    <row r="24" spans="1:20" ht="15" outlineLevel="2">
      <c r="A24" s="68">
        <f>contabilità!A42</f>
        <v>40087</v>
      </c>
      <c r="B24" s="92" t="str">
        <f>contabilità!B42</f>
        <v>18.20</v>
      </c>
      <c r="C24" s="3" t="str">
        <f>contabilità!C42</f>
        <v>BANCA X C/C</v>
      </c>
      <c r="D24" s="70">
        <f>contabilità!D42</f>
        <v>0</v>
      </c>
      <c r="E24" s="71">
        <f>contabilità!E42</f>
        <v>0</v>
      </c>
      <c r="F24" s="71">
        <f>contabilità!F42</f>
        <v>5250</v>
      </c>
      <c r="G24" s="71"/>
      <c r="H24" s="72"/>
      <c r="I24" s="72"/>
      <c r="J24" s="72"/>
      <c r="K24" s="72"/>
      <c r="L24" s="72"/>
      <c r="M24" s="72"/>
      <c r="N24" s="72"/>
      <c r="O24" s="72"/>
      <c r="P24" s="72"/>
      <c r="Q24" s="72"/>
      <c r="R24" s="72"/>
      <c r="S24" s="72"/>
      <c r="T24" s="72"/>
    </row>
    <row r="25" spans="1:20" ht="15" outlineLevel="2">
      <c r="A25" s="68">
        <f>contabilità!A45</f>
        <v>40147</v>
      </c>
      <c r="B25" s="92" t="str">
        <f>contabilità!B45</f>
        <v>18.20</v>
      </c>
      <c r="C25" s="3" t="str">
        <f>contabilità!C45</f>
        <v>BANCA X C/C</v>
      </c>
      <c r="D25" s="70">
        <f>contabilità!D45</f>
        <v>0</v>
      </c>
      <c r="E25" s="71">
        <f>contabilità!E45</f>
        <v>0</v>
      </c>
      <c r="F25" s="71">
        <f>contabilità!F45</f>
        <v>56000</v>
      </c>
      <c r="G25" s="71"/>
      <c r="H25" s="72"/>
      <c r="I25" s="72"/>
      <c r="J25" s="72"/>
      <c r="K25" s="72"/>
      <c r="L25" s="72"/>
      <c r="M25" s="72"/>
      <c r="N25" s="72"/>
      <c r="O25" s="72"/>
      <c r="P25" s="72"/>
      <c r="Q25" s="72"/>
      <c r="R25" s="72"/>
      <c r="S25" s="72"/>
      <c r="T25" s="72"/>
    </row>
    <row r="26" spans="1:20" ht="15" outlineLevel="2">
      <c r="A26" s="68">
        <f>contabilità!A46</f>
        <v>40178</v>
      </c>
      <c r="B26" s="92" t="str">
        <f>contabilità!B46</f>
        <v>18.20</v>
      </c>
      <c r="C26" s="3" t="str">
        <f>contabilità!C46</f>
        <v>BANCA X C/C</v>
      </c>
      <c r="D26" s="70" t="str">
        <f>contabilità!D46</f>
        <v>INTERESSI BANCA</v>
      </c>
      <c r="E26" s="71">
        <f>contabilità!E46</f>
        <v>73</v>
      </c>
      <c r="F26" s="71">
        <f>contabilità!F46</f>
        <v>0</v>
      </c>
      <c r="G26" s="71"/>
      <c r="H26" s="72"/>
      <c r="I26" s="72"/>
      <c r="J26" s="72"/>
      <c r="K26" s="72"/>
      <c r="L26" s="72"/>
      <c r="M26" s="72"/>
      <c r="N26" s="72"/>
      <c r="O26" s="72"/>
      <c r="P26" s="72"/>
      <c r="Q26" s="72"/>
      <c r="R26" s="72"/>
      <c r="S26" s="72"/>
      <c r="T26" s="72"/>
    </row>
    <row r="27" spans="1:20" ht="15" outlineLevel="2">
      <c r="A27" s="68">
        <f>contabilità!A70</f>
        <v>40269</v>
      </c>
      <c r="B27" s="92" t="str">
        <f>contabilità!B70</f>
        <v>18.20</v>
      </c>
      <c r="C27" s="3" t="str">
        <f>contabilità!C70</f>
        <v>BANCA X C/C</v>
      </c>
      <c r="D27" s="70">
        <f>contabilità!D70</f>
        <v>0</v>
      </c>
      <c r="E27" s="71">
        <f>contabilità!E70</f>
        <v>0</v>
      </c>
      <c r="F27" s="71">
        <f>contabilità!F70</f>
        <v>5250</v>
      </c>
      <c r="G27" s="71"/>
      <c r="H27" s="72"/>
      <c r="I27" s="72"/>
      <c r="J27" s="72"/>
      <c r="K27" s="72"/>
      <c r="L27" s="72"/>
      <c r="M27" s="72"/>
      <c r="N27" s="72"/>
      <c r="O27" s="72"/>
      <c r="P27" s="72"/>
      <c r="Q27" s="72"/>
      <c r="R27" s="72"/>
      <c r="S27" s="72"/>
      <c r="T27" s="72"/>
    </row>
    <row r="28" spans="1:20" ht="15" outlineLevel="2">
      <c r="A28" s="68">
        <f>contabilità!A75</f>
        <v>40269</v>
      </c>
      <c r="B28" s="92" t="str">
        <f>contabilità!B75</f>
        <v>18.20</v>
      </c>
      <c r="C28" s="3" t="str">
        <f>contabilità!C75</f>
        <v>BANCA X C/C</v>
      </c>
      <c r="D28" s="70">
        <f>contabilità!D75</f>
        <v>0</v>
      </c>
      <c r="E28" s="71">
        <f>contabilità!E75</f>
        <v>0</v>
      </c>
      <c r="F28" s="71">
        <f>contabilità!F75</f>
        <v>19950</v>
      </c>
      <c r="G28" s="71"/>
      <c r="H28" s="72"/>
      <c r="I28" s="72"/>
      <c r="J28" s="72"/>
      <c r="K28" s="72"/>
      <c r="L28" s="72"/>
      <c r="M28" s="72"/>
      <c r="N28" s="72"/>
      <c r="O28" s="72"/>
      <c r="P28" s="72"/>
      <c r="Q28" s="72"/>
      <c r="R28" s="72"/>
      <c r="S28" s="72"/>
      <c r="T28" s="72"/>
    </row>
    <row r="29" spans="1:20" ht="15" outlineLevel="2">
      <c r="A29" s="68">
        <f>contabilità!A93</f>
        <v>40683</v>
      </c>
      <c r="B29" s="92" t="str">
        <f>contabilità!B93</f>
        <v>18.20</v>
      </c>
      <c r="C29" s="3" t="str">
        <f>contabilità!C93</f>
        <v>BANCA X C/C</v>
      </c>
      <c r="D29" s="70">
        <f>contabilità!D93</f>
        <v>0</v>
      </c>
      <c r="E29" s="71">
        <f>contabilità!E93</f>
        <v>0</v>
      </c>
      <c r="F29" s="71">
        <f>contabilità!F93</f>
        <v>65000</v>
      </c>
      <c r="G29" s="71"/>
      <c r="H29" s="72"/>
      <c r="I29" s="72"/>
      <c r="J29" s="72"/>
      <c r="K29" s="72"/>
      <c r="L29" s="72"/>
      <c r="M29" s="72"/>
      <c r="N29" s="72"/>
      <c r="O29" s="72"/>
      <c r="P29" s="72"/>
      <c r="Q29" s="72"/>
      <c r="R29" s="72"/>
      <c r="S29" s="72"/>
      <c r="T29" s="72"/>
    </row>
    <row r="30" spans="1:20" ht="15" outlineLevel="1">
      <c r="A30" s="68"/>
      <c r="B30" s="92"/>
      <c r="C30" s="32" t="s">
        <v>77</v>
      </c>
      <c r="D30" s="70"/>
      <c r="E30" s="71">
        <f>SUBTOTAL(9,E19:E29)</f>
        <v>534318.9</v>
      </c>
      <c r="F30" s="71">
        <f>SUBTOTAL(9,F19:F29)</f>
        <v>193362</v>
      </c>
      <c r="G30" s="71">
        <f>E30-F30</f>
        <v>340956.9</v>
      </c>
      <c r="H30" s="72"/>
      <c r="I30" s="72"/>
      <c r="J30" s="72"/>
      <c r="K30" s="72"/>
      <c r="L30" s="72"/>
      <c r="M30" s="72"/>
      <c r="N30" s="72"/>
      <c r="O30" s="72"/>
      <c r="P30" s="72"/>
      <c r="Q30" s="72"/>
      <c r="R30" s="72"/>
      <c r="S30" s="72"/>
      <c r="T30" s="72"/>
    </row>
    <row r="31" spans="1:20" ht="15" outlineLevel="2">
      <c r="A31" s="68">
        <f>contabilità!A95</f>
        <v>0</v>
      </c>
      <c r="B31" s="92">
        <f>contabilità!B95</f>
        <v>0</v>
      </c>
      <c r="C31" s="98">
        <f>contabilità!C95</f>
        <v>0</v>
      </c>
      <c r="D31" s="98">
        <f>contabilità!D95</f>
        <v>0</v>
      </c>
      <c r="E31" s="99">
        <f>contabilità!E95</f>
        <v>0</v>
      </c>
      <c r="F31" s="99">
        <f>contabilità!F95</f>
        <v>0</v>
      </c>
      <c r="G31" s="71"/>
      <c r="H31" s="72"/>
      <c r="I31" s="72"/>
      <c r="J31" s="72"/>
      <c r="K31" s="72"/>
      <c r="L31" s="72"/>
      <c r="M31" s="72"/>
      <c r="N31" s="72"/>
      <c r="O31" s="72"/>
      <c r="P31" s="72"/>
      <c r="Q31" s="72"/>
      <c r="R31" s="72"/>
      <c r="S31" s="72"/>
      <c r="T31" s="72"/>
    </row>
    <row r="32" spans="1:20" ht="15" outlineLevel="1">
      <c r="A32" s="68"/>
      <c r="B32" s="92"/>
      <c r="C32" s="103" t="s">
        <v>945</v>
      </c>
      <c r="D32" s="98"/>
      <c r="E32" s="99">
        <f>SUBTOTAL(9,E31:E31)</f>
        <v>0</v>
      </c>
      <c r="F32" s="99">
        <f>SUBTOTAL(9,F31:F31)</f>
        <v>0</v>
      </c>
      <c r="G32" s="71">
        <f>E32-F32</f>
        <v>0</v>
      </c>
      <c r="H32" s="72"/>
      <c r="I32" s="72"/>
      <c r="J32" s="72"/>
      <c r="K32" s="72"/>
      <c r="L32" s="72"/>
      <c r="M32" s="72"/>
      <c r="N32" s="72"/>
      <c r="O32" s="72"/>
      <c r="P32" s="72"/>
      <c r="Q32" s="72"/>
      <c r="R32" s="72"/>
      <c r="S32" s="72"/>
      <c r="T32" s="72"/>
    </row>
    <row r="33" spans="1:20" ht="15" outlineLevel="2">
      <c r="A33" s="68">
        <f>contabilità!A4</f>
        <v>39845</v>
      </c>
      <c r="B33" s="92" t="str">
        <f>contabilità!B4</f>
        <v>10.01</v>
      </c>
      <c r="C33" s="3" t="str">
        <f>contabilità!C4</f>
        <v>CAPITALE SOCIALE</v>
      </c>
      <c r="D33" s="70">
        <f>contabilità!D4</f>
        <v>0</v>
      </c>
      <c r="E33" s="71">
        <f>contabilità!E4</f>
        <v>0</v>
      </c>
      <c r="F33" s="71">
        <f>contabilità!F4</f>
        <v>1000000</v>
      </c>
      <c r="G33" s="71"/>
      <c r="H33" s="72"/>
      <c r="I33" s="72"/>
      <c r="J33" s="72"/>
      <c r="K33" s="72"/>
      <c r="L33" s="72"/>
      <c r="M33" s="72"/>
      <c r="N33" s="72"/>
      <c r="O33" s="72"/>
      <c r="P33" s="72"/>
      <c r="Q33" s="72"/>
      <c r="R33" s="72"/>
      <c r="S33" s="72"/>
      <c r="T33" s="72"/>
    </row>
    <row r="34" spans="1:20" ht="15" outlineLevel="1">
      <c r="A34" s="68"/>
      <c r="B34" s="92"/>
      <c r="C34" s="32" t="s">
        <v>78</v>
      </c>
      <c r="D34" s="70"/>
      <c r="E34" s="71">
        <f>SUBTOTAL(9,E33:E33)</f>
        <v>0</v>
      </c>
      <c r="F34" s="71">
        <f>SUBTOTAL(9,F33:F33)</f>
        <v>1000000</v>
      </c>
      <c r="G34" s="71">
        <f>E34-F34</f>
        <v>-1000000</v>
      </c>
      <c r="H34" s="72"/>
      <c r="I34" s="72"/>
      <c r="J34" s="72"/>
      <c r="K34" s="72"/>
      <c r="L34" s="72"/>
      <c r="M34" s="72"/>
      <c r="N34" s="72"/>
      <c r="O34" s="72"/>
      <c r="P34" s="72"/>
      <c r="Q34" s="72"/>
      <c r="R34" s="72"/>
      <c r="S34" s="72"/>
      <c r="T34" s="72"/>
    </row>
    <row r="35" spans="1:20" ht="15" outlineLevel="2">
      <c r="A35" s="68">
        <f>contabilità!A25</f>
        <v>39887</v>
      </c>
      <c r="B35" s="92" t="str">
        <f>contabilità!B25</f>
        <v>31.21</v>
      </c>
      <c r="C35" s="3" t="str">
        <f>contabilità!C25</f>
        <v>COMPETENZE SINDACI</v>
      </c>
      <c r="D35" s="70" t="str">
        <f>contabilità!D25</f>
        <v>FATT SINDACI</v>
      </c>
      <c r="E35" s="71">
        <f>contabilità!E25</f>
        <v>4160</v>
      </c>
      <c r="F35" s="71">
        <f>contabilità!F25</f>
        <v>0</v>
      </c>
      <c r="G35" s="71"/>
      <c r="H35" s="72"/>
      <c r="I35" s="72"/>
      <c r="J35" s="72"/>
      <c r="K35" s="72"/>
      <c r="L35" s="72"/>
      <c r="M35" s="72"/>
      <c r="N35" s="72"/>
      <c r="O35" s="72"/>
      <c r="P35" s="72"/>
      <c r="Q35" s="72"/>
      <c r="R35" s="72"/>
      <c r="S35" s="72"/>
      <c r="T35" s="72"/>
    </row>
    <row r="36" spans="1:20" ht="15" outlineLevel="1">
      <c r="A36" s="68"/>
      <c r="B36" s="92"/>
      <c r="C36" s="32" t="s">
        <v>839</v>
      </c>
      <c r="D36" s="70"/>
      <c r="E36" s="71">
        <f>SUBTOTAL(9,E35:E35)</f>
        <v>4160</v>
      </c>
      <c r="F36" s="71">
        <f>SUBTOTAL(9,F35:F35)</f>
        <v>0</v>
      </c>
      <c r="G36" s="71">
        <f>E36-F36</f>
        <v>4160</v>
      </c>
      <c r="H36" s="72"/>
      <c r="I36" s="72"/>
      <c r="J36" s="72"/>
      <c r="K36" s="72"/>
      <c r="L36" s="72"/>
      <c r="M36" s="72"/>
      <c r="N36" s="72"/>
      <c r="O36" s="72"/>
      <c r="P36" s="72"/>
      <c r="Q36" s="72"/>
      <c r="R36" s="72"/>
      <c r="S36" s="72"/>
      <c r="T36" s="72"/>
    </row>
    <row r="37" spans="1:20" ht="15" outlineLevel="2">
      <c r="A37" s="68">
        <f>contabilità!A63</f>
        <v>40178</v>
      </c>
      <c r="B37" s="92" t="str">
        <f>contabilità!B63</f>
        <v>90.01</v>
      </c>
      <c r="C37" s="3" t="str">
        <f>contabilità!C63</f>
        <v>CONTO DI RISULTATO ECONOMICO</v>
      </c>
      <c r="D37" s="70">
        <f>contabilità!D63</f>
        <v>0</v>
      </c>
      <c r="E37" s="71">
        <f>contabilità!E63</f>
        <v>0</v>
      </c>
      <c r="F37" s="71">
        <f>contabilità!F63</f>
        <v>50000</v>
      </c>
      <c r="G37" s="71"/>
      <c r="H37" s="72"/>
      <c r="I37" s="72"/>
      <c r="J37" s="72"/>
      <c r="K37" s="72"/>
      <c r="L37" s="72"/>
      <c r="M37" s="72"/>
      <c r="N37" s="72"/>
      <c r="O37" s="72"/>
      <c r="P37" s="72"/>
      <c r="Q37" s="72"/>
      <c r="R37" s="72"/>
      <c r="S37" s="72"/>
      <c r="T37" s="72"/>
    </row>
    <row r="38" spans="1:20" ht="15" outlineLevel="2">
      <c r="A38" s="68">
        <f>contabilità!A82</f>
        <v>40543</v>
      </c>
      <c r="B38" s="92" t="str">
        <f>contabilità!B82</f>
        <v>90.01</v>
      </c>
      <c r="C38" s="3" t="str">
        <f>contabilità!C82</f>
        <v>CONTO DI RISULTATO ECONOMICO</v>
      </c>
      <c r="D38" s="70" t="str">
        <f>contabilità!D82</f>
        <v>SCRITT EPILOGO</v>
      </c>
      <c r="E38" s="71">
        <f>contabilità!E82</f>
        <v>150000</v>
      </c>
      <c r="F38" s="71">
        <f>contabilità!F82</f>
        <v>0</v>
      </c>
      <c r="G38" s="71"/>
      <c r="H38" s="72"/>
      <c r="I38" s="72"/>
      <c r="J38" s="72"/>
      <c r="K38" s="72"/>
      <c r="L38" s="72"/>
      <c r="M38" s="72"/>
      <c r="N38" s="72"/>
      <c r="O38" s="72"/>
      <c r="P38" s="72"/>
      <c r="Q38" s="72"/>
      <c r="R38" s="72"/>
      <c r="S38" s="72"/>
      <c r="T38" s="72"/>
    </row>
    <row r="39" spans="1:20" ht="15" outlineLevel="2">
      <c r="A39" s="68">
        <f>contabilità!A96</f>
        <v>0</v>
      </c>
      <c r="B39" s="92">
        <f>contabilità!B96</f>
        <v>0</v>
      </c>
      <c r="C39" s="98">
        <f>contabilità!C96</f>
        <v>0</v>
      </c>
      <c r="D39" s="98">
        <f>contabilità!D96</f>
        <v>0</v>
      </c>
      <c r="E39" s="99">
        <f>contabilità!E96</f>
        <v>0</v>
      </c>
      <c r="F39" s="99">
        <f>contabilità!F96</f>
        <v>0</v>
      </c>
      <c r="G39" s="71"/>
      <c r="H39" s="72"/>
      <c r="I39" s="72"/>
      <c r="J39" s="72"/>
      <c r="K39" s="72"/>
      <c r="L39" s="72"/>
      <c r="M39" s="72"/>
      <c r="N39" s="72"/>
      <c r="O39" s="72"/>
      <c r="P39" s="72"/>
      <c r="Q39" s="72"/>
      <c r="R39" s="72"/>
      <c r="S39" s="72"/>
      <c r="T39" s="72"/>
    </row>
    <row r="40" spans="1:20" ht="15" outlineLevel="1">
      <c r="A40" s="68"/>
      <c r="B40" s="92"/>
      <c r="C40" s="103" t="s">
        <v>840</v>
      </c>
      <c r="D40" s="98"/>
      <c r="E40" s="99">
        <f>SUBTOTAL(9,E37:E39)</f>
        <v>150000</v>
      </c>
      <c r="F40" s="99">
        <f>SUBTOTAL(9,F37:F39)</f>
        <v>50000</v>
      </c>
      <c r="G40" s="71">
        <f>E40-F40</f>
        <v>100000</v>
      </c>
      <c r="H40" s="72"/>
      <c r="I40" s="72"/>
      <c r="J40" s="72"/>
      <c r="K40" s="72"/>
      <c r="L40" s="72"/>
      <c r="M40" s="72"/>
      <c r="N40" s="72"/>
      <c r="O40" s="72"/>
      <c r="P40" s="72"/>
      <c r="Q40" s="72"/>
      <c r="R40" s="72"/>
      <c r="S40" s="72"/>
      <c r="T40" s="72"/>
    </row>
    <row r="41" spans="1:20" ht="15" outlineLevel="2">
      <c r="A41" s="68">
        <f>contabilità!A13</f>
        <v>39873</v>
      </c>
      <c r="B41" s="92" t="str">
        <f>contabilità!B13</f>
        <v>01.01</v>
      </c>
      <c r="C41" s="3" t="str">
        <f>contabilità!C13</f>
        <v>COSTI DI IMPIANTO</v>
      </c>
      <c r="D41" s="70" t="str">
        <f>contabilità!D13</f>
        <v>FATT NOTAIO</v>
      </c>
      <c r="E41" s="71">
        <f>contabilità!E13</f>
        <v>22000</v>
      </c>
      <c r="F41" s="71">
        <f>contabilità!F13</f>
        <v>0</v>
      </c>
      <c r="G41" s="71"/>
      <c r="H41" s="72"/>
      <c r="I41" s="72"/>
      <c r="J41" s="72"/>
      <c r="K41" s="72"/>
      <c r="L41" s="72"/>
      <c r="M41" s="72"/>
      <c r="N41" s="72"/>
      <c r="O41" s="72"/>
      <c r="P41" s="72"/>
      <c r="Q41" s="72"/>
      <c r="R41" s="72"/>
      <c r="S41" s="72"/>
      <c r="T41" s="72"/>
    </row>
    <row r="42" spans="1:20" ht="15" outlineLevel="2">
      <c r="A42" s="68">
        <f>contabilità!A19</f>
        <v>39882</v>
      </c>
      <c r="B42" s="92" t="str">
        <f>contabilità!B19</f>
        <v>01.01</v>
      </c>
      <c r="C42" s="3" t="str">
        <f>contabilità!C19</f>
        <v>COSTI DI IMPIANTO</v>
      </c>
      <c r="D42" s="70" t="str">
        <f>contabilità!D19</f>
        <v>FATT PERITO</v>
      </c>
      <c r="E42" s="71">
        <f>contabilità!E19</f>
        <v>15600</v>
      </c>
      <c r="F42" s="71">
        <f>contabilità!F19</f>
        <v>0</v>
      </c>
      <c r="G42" s="71"/>
      <c r="H42" s="72"/>
      <c r="I42" s="72"/>
      <c r="J42" s="72"/>
      <c r="K42" s="72"/>
      <c r="L42" s="72"/>
      <c r="M42" s="72"/>
      <c r="N42" s="72"/>
      <c r="O42" s="72"/>
      <c r="P42" s="72"/>
      <c r="Q42" s="72"/>
      <c r="R42" s="72"/>
      <c r="S42" s="72"/>
      <c r="T42" s="72"/>
    </row>
    <row r="43" spans="1:20" ht="15" outlineLevel="1">
      <c r="A43" s="68"/>
      <c r="B43" s="92"/>
      <c r="C43" s="32" t="s">
        <v>841</v>
      </c>
      <c r="D43" s="70"/>
      <c r="E43" s="71">
        <f>SUBTOTAL(9,E41:E42)</f>
        <v>37600</v>
      </c>
      <c r="F43" s="71">
        <f>SUBTOTAL(9,F41:F42)</f>
        <v>0</v>
      </c>
      <c r="G43" s="71">
        <f>E43-F43</f>
        <v>37600</v>
      </c>
      <c r="H43" s="72"/>
      <c r="I43" s="72"/>
      <c r="J43" s="72"/>
      <c r="K43" s="72"/>
      <c r="L43" s="72"/>
      <c r="M43" s="72"/>
      <c r="N43" s="72"/>
      <c r="O43" s="72"/>
      <c r="P43" s="72"/>
      <c r="Q43" s="72"/>
      <c r="R43" s="72"/>
      <c r="S43" s="72"/>
      <c r="T43" s="72"/>
    </row>
    <row r="44" spans="1:20" ht="15" outlineLevel="2">
      <c r="A44" s="68">
        <f>contabilità!A47</f>
        <v>40178</v>
      </c>
      <c r="B44" s="92" t="str">
        <f>contabilità!B47</f>
        <v>06.05</v>
      </c>
      <c r="C44" s="3" t="str">
        <f>contabilità!C47</f>
        <v>CREDITI PER RITENUTE SUBITE</v>
      </c>
      <c r="D44" s="70">
        <f>contabilità!D47</f>
        <v>0</v>
      </c>
      <c r="E44" s="71">
        <f>contabilità!E47</f>
        <v>27</v>
      </c>
      <c r="F44" s="71">
        <f>contabilità!F47</f>
        <v>0</v>
      </c>
      <c r="G44" s="71"/>
      <c r="H44" s="72"/>
      <c r="I44" s="72"/>
      <c r="J44" s="72"/>
      <c r="K44" s="72"/>
      <c r="L44" s="72"/>
      <c r="M44" s="72"/>
      <c r="N44" s="72"/>
      <c r="O44" s="72"/>
      <c r="P44" s="72"/>
      <c r="Q44" s="72"/>
      <c r="R44" s="72"/>
      <c r="S44" s="72"/>
      <c r="T44" s="72"/>
    </row>
    <row r="45" spans="1:20" ht="15" outlineLevel="2">
      <c r="A45" s="68">
        <f>contabilità!A50</f>
        <v>40178</v>
      </c>
      <c r="B45" s="92" t="str">
        <f>contabilità!B50</f>
        <v>06.05</v>
      </c>
      <c r="C45" s="3" t="str">
        <f>contabilità!C50</f>
        <v>CREDITI PER RITENUTE SUBITE</v>
      </c>
      <c r="D45" s="70">
        <f>contabilità!D50</f>
        <v>0</v>
      </c>
      <c r="E45" s="71">
        <f>contabilità!E50</f>
        <v>0</v>
      </c>
      <c r="F45" s="71">
        <f>contabilità!F50</f>
        <v>27</v>
      </c>
      <c r="G45" s="71"/>
      <c r="H45" s="72"/>
      <c r="I45" s="72"/>
      <c r="J45" s="72"/>
      <c r="K45" s="72"/>
      <c r="L45" s="72"/>
      <c r="M45" s="72"/>
      <c r="N45" s="72"/>
      <c r="O45" s="72"/>
      <c r="P45" s="72"/>
      <c r="Q45" s="72"/>
      <c r="R45" s="72"/>
      <c r="S45" s="72"/>
      <c r="T45" s="72"/>
    </row>
    <row r="46" spans="1:20" ht="15" outlineLevel="1">
      <c r="A46" s="68"/>
      <c r="B46" s="92"/>
      <c r="C46" s="32" t="s">
        <v>82</v>
      </c>
      <c r="D46" s="70"/>
      <c r="E46" s="71">
        <f>SUBTOTAL(9,E44:E45)</f>
        <v>27</v>
      </c>
      <c r="F46" s="71">
        <f>SUBTOTAL(9,F44:F45)</f>
        <v>27</v>
      </c>
      <c r="G46" s="71">
        <f>E46-F46</f>
        <v>0</v>
      </c>
      <c r="H46" s="72"/>
      <c r="I46" s="72"/>
      <c r="J46" s="72"/>
      <c r="K46" s="72"/>
      <c r="L46" s="72"/>
      <c r="M46" s="72"/>
      <c r="N46" s="72"/>
      <c r="O46" s="72"/>
      <c r="P46" s="72"/>
      <c r="Q46" s="72"/>
      <c r="R46" s="72"/>
      <c r="S46" s="72"/>
      <c r="T46" s="72"/>
    </row>
    <row r="47" spans="1:20" ht="15" outlineLevel="2">
      <c r="A47" s="68">
        <f>contabilità!A52</f>
        <v>40178</v>
      </c>
      <c r="B47" s="92" t="str">
        <f>contabilità!B52</f>
        <v>15.03</v>
      </c>
      <c r="C47" s="3" t="str">
        <f>contabilità!C52</f>
        <v>DEBITI PER IMPOSTE</v>
      </c>
      <c r="D47" s="70">
        <f>contabilità!D52</f>
        <v>0</v>
      </c>
      <c r="E47" s="71">
        <f>contabilità!E52</f>
        <v>0</v>
      </c>
      <c r="F47" s="71">
        <f>contabilità!F52</f>
        <v>11973</v>
      </c>
      <c r="G47" s="71"/>
      <c r="H47" s="72"/>
      <c r="I47" s="72"/>
      <c r="J47" s="72"/>
      <c r="K47" s="72"/>
      <c r="L47" s="72"/>
      <c r="M47" s="72"/>
      <c r="N47" s="72"/>
      <c r="O47" s="72"/>
      <c r="P47" s="72"/>
      <c r="Q47" s="72"/>
      <c r="R47" s="72"/>
      <c r="S47" s="72"/>
      <c r="T47" s="72"/>
    </row>
    <row r="48" spans="1:20" ht="15" outlineLevel="2">
      <c r="A48" s="68">
        <f>contabilità!A55</f>
        <v>40178</v>
      </c>
      <c r="B48" s="92" t="str">
        <f>contabilità!B55</f>
        <v>15.03</v>
      </c>
      <c r="C48" s="3" t="str">
        <f>contabilità!C55</f>
        <v>DEBITI PER IMPOSTE</v>
      </c>
      <c r="D48" s="70">
        <f>contabilità!D55</f>
        <v>0</v>
      </c>
      <c r="E48" s="71">
        <f>contabilità!E55</f>
        <v>0</v>
      </c>
      <c r="F48" s="71">
        <f>contabilità!F55</f>
        <v>5000</v>
      </c>
      <c r="G48" s="71"/>
      <c r="H48" s="72"/>
      <c r="I48" s="72"/>
      <c r="J48" s="72"/>
      <c r="K48" s="72"/>
      <c r="L48" s="72"/>
      <c r="M48" s="72"/>
      <c r="N48" s="72"/>
      <c r="O48" s="72"/>
      <c r="P48" s="72"/>
      <c r="Q48" s="72"/>
      <c r="R48" s="72"/>
      <c r="S48" s="72"/>
      <c r="T48" s="72"/>
    </row>
    <row r="49" spans="1:20" ht="15" outlineLevel="1">
      <c r="A49" s="68"/>
      <c r="B49" s="92"/>
      <c r="C49" s="32" t="s">
        <v>83</v>
      </c>
      <c r="D49" s="70"/>
      <c r="E49" s="71">
        <f>SUBTOTAL(9,E47:E48)</f>
        <v>0</v>
      </c>
      <c r="F49" s="71">
        <f>SUBTOTAL(9,F47:F48)</f>
        <v>16973</v>
      </c>
      <c r="G49" s="71">
        <f>E49-F49</f>
        <v>-16973</v>
      </c>
      <c r="H49" s="72"/>
      <c r="I49" s="72"/>
      <c r="J49" s="72"/>
      <c r="K49" s="72"/>
      <c r="L49" s="72"/>
      <c r="M49" s="72"/>
      <c r="N49" s="72"/>
      <c r="O49" s="72"/>
      <c r="P49" s="72"/>
      <c r="Q49" s="72"/>
      <c r="R49" s="72"/>
      <c r="S49" s="72"/>
      <c r="T49" s="72"/>
    </row>
    <row r="50" spans="1:20" ht="15" outlineLevel="2">
      <c r="A50" s="68">
        <f>contabilità!A73</f>
        <v>40269</v>
      </c>
      <c r="B50" s="92" t="str">
        <f>contabilità!B73</f>
        <v>15.60</v>
      </c>
      <c r="C50" s="3" t="str">
        <f>contabilità!C73</f>
        <v>DEBITI PER OBBLIGAZIONI ESTRATTE</v>
      </c>
      <c r="D50" s="70">
        <f>contabilità!D73</f>
        <v>0</v>
      </c>
      <c r="E50" s="71">
        <f>contabilità!E73</f>
        <v>0</v>
      </c>
      <c r="F50" s="71">
        <f>contabilità!F73</f>
        <v>19950</v>
      </c>
      <c r="G50" s="71"/>
      <c r="H50" s="72"/>
      <c r="I50" s="72"/>
      <c r="J50" s="72"/>
      <c r="K50" s="72"/>
      <c r="L50" s="72"/>
      <c r="M50" s="72"/>
      <c r="N50" s="72"/>
      <c r="O50" s="72"/>
      <c r="P50" s="72"/>
      <c r="Q50" s="72"/>
      <c r="R50" s="72"/>
      <c r="S50" s="72"/>
      <c r="T50" s="72"/>
    </row>
    <row r="51" spans="1:20" ht="15" outlineLevel="2">
      <c r="A51" s="68">
        <f>contabilità!A74</f>
        <v>40269</v>
      </c>
      <c r="B51" s="92" t="str">
        <f>contabilità!B74</f>
        <v>15.60</v>
      </c>
      <c r="C51" s="3" t="str">
        <f>contabilità!C74</f>
        <v>DEBITI PER OBBLIGAZIONI ESTRATTE</v>
      </c>
      <c r="D51" s="70" t="str">
        <f>contabilità!D74</f>
        <v>PAGAMENTO</v>
      </c>
      <c r="E51" s="71">
        <f>contabilità!E74</f>
        <v>19950</v>
      </c>
      <c r="F51" s="71">
        <f>contabilità!F74</f>
        <v>0</v>
      </c>
      <c r="G51" s="71"/>
      <c r="H51" s="72"/>
      <c r="I51" s="72"/>
      <c r="J51" s="72"/>
      <c r="K51" s="72"/>
      <c r="L51" s="72"/>
      <c r="M51" s="72"/>
      <c r="N51" s="72"/>
      <c r="O51" s="72"/>
      <c r="P51" s="72"/>
      <c r="Q51" s="72"/>
      <c r="R51" s="72"/>
      <c r="S51" s="72"/>
      <c r="T51" s="72"/>
    </row>
    <row r="52" spans="1:20" ht="15" outlineLevel="1">
      <c r="A52" s="68"/>
      <c r="B52" s="92"/>
      <c r="C52" s="32" t="s">
        <v>842</v>
      </c>
      <c r="D52" s="70"/>
      <c r="E52" s="71">
        <f>SUBTOTAL(9,E50:E51)</f>
        <v>19950</v>
      </c>
      <c r="F52" s="71">
        <f>SUBTOTAL(9,F50:F51)</f>
        <v>19950</v>
      </c>
      <c r="G52" s="71">
        <f>E52-F52</f>
        <v>0</v>
      </c>
      <c r="H52" s="72"/>
      <c r="I52" s="72"/>
      <c r="J52" s="72"/>
      <c r="K52" s="72"/>
      <c r="L52" s="72"/>
      <c r="M52" s="72"/>
      <c r="N52" s="72"/>
      <c r="O52" s="72"/>
      <c r="P52" s="72"/>
      <c r="Q52" s="72"/>
      <c r="R52" s="72"/>
      <c r="S52" s="72"/>
      <c r="T52" s="72"/>
    </row>
    <row r="53" spans="1:20" ht="15" outlineLevel="2">
      <c r="A53" s="68">
        <f>contabilità!A17</f>
        <v>39873</v>
      </c>
      <c r="B53" s="92" t="str">
        <f>contabilità!B17</f>
        <v>15.02</v>
      </c>
      <c r="C53" s="3" t="str">
        <f>contabilità!C17</f>
        <v>DEBITI PER RITENUTE DA VERSARE</v>
      </c>
      <c r="D53" s="70">
        <f>contabilità!D17</f>
        <v>0</v>
      </c>
      <c r="E53" s="71">
        <f>contabilità!E17</f>
        <v>0</v>
      </c>
      <c r="F53" s="71">
        <f>contabilità!F17</f>
        <v>1600</v>
      </c>
      <c r="G53" s="71"/>
      <c r="H53" s="72"/>
      <c r="I53" s="72"/>
      <c r="J53" s="72"/>
      <c r="K53" s="72"/>
      <c r="L53" s="72"/>
      <c r="M53" s="72"/>
      <c r="N53" s="72"/>
      <c r="O53" s="72"/>
      <c r="P53" s="72"/>
      <c r="Q53" s="72"/>
      <c r="R53" s="72"/>
      <c r="S53" s="72"/>
      <c r="T53" s="72"/>
    </row>
    <row r="54" spans="1:20" ht="15" outlineLevel="2">
      <c r="A54" s="68">
        <f>contabilità!A23</f>
        <v>39882</v>
      </c>
      <c r="B54" s="92" t="str">
        <f>contabilità!B23</f>
        <v>15.02</v>
      </c>
      <c r="C54" s="3" t="str">
        <f>contabilità!C23</f>
        <v>DEBITI PER RITENUTE DA VERSARE</v>
      </c>
      <c r="D54" s="70">
        <f>contabilità!D23</f>
        <v>0</v>
      </c>
      <c r="E54" s="71">
        <f>contabilità!E23</f>
        <v>0</v>
      </c>
      <c r="F54" s="71">
        <f>contabilità!F23</f>
        <v>3000</v>
      </c>
      <c r="G54" s="71"/>
      <c r="H54" s="72"/>
      <c r="I54" s="72"/>
      <c r="J54" s="72"/>
      <c r="K54" s="72"/>
      <c r="L54" s="72"/>
      <c r="M54" s="72"/>
      <c r="N54" s="72"/>
      <c r="O54" s="72"/>
      <c r="P54" s="72"/>
      <c r="Q54" s="72"/>
      <c r="R54" s="72"/>
      <c r="S54" s="72"/>
      <c r="T54" s="72"/>
    </row>
    <row r="55" spans="1:20" ht="15" outlineLevel="2">
      <c r="A55" s="68">
        <f>contabilità!A29</f>
        <v>39887</v>
      </c>
      <c r="B55" s="92" t="str">
        <f>contabilità!B29</f>
        <v>15.02</v>
      </c>
      <c r="C55" s="3" t="str">
        <f>contabilità!C29</f>
        <v>DEBITI PER RITENUTE DA VERSARE</v>
      </c>
      <c r="D55" s="70">
        <f>contabilità!D29</f>
        <v>0</v>
      </c>
      <c r="E55" s="71">
        <f>contabilità!E29</f>
        <v>0</v>
      </c>
      <c r="F55" s="71">
        <f>contabilità!F29</f>
        <v>800</v>
      </c>
      <c r="G55" s="71"/>
      <c r="H55" s="72"/>
      <c r="I55" s="72"/>
      <c r="J55" s="72"/>
      <c r="K55" s="72"/>
      <c r="L55" s="72"/>
      <c r="M55" s="72"/>
      <c r="N55" s="72"/>
      <c r="O55" s="72"/>
      <c r="P55" s="72"/>
      <c r="Q55" s="72"/>
      <c r="R55" s="72"/>
      <c r="S55" s="72"/>
      <c r="T55" s="72"/>
    </row>
    <row r="56" spans="1:20" ht="15" outlineLevel="2">
      <c r="A56" s="68">
        <f>contabilità!A36</f>
        <v>39930</v>
      </c>
      <c r="B56" s="92" t="str">
        <f>contabilità!B36</f>
        <v>15.02</v>
      </c>
      <c r="C56" s="3" t="str">
        <f>contabilità!C36</f>
        <v>DEBITI PER RITENUTE DA VERSARE</v>
      </c>
      <c r="D56" s="70">
        <f>contabilità!D36</f>
        <v>0</v>
      </c>
      <c r="E56" s="71">
        <f>contabilità!E36</f>
        <v>106.56</v>
      </c>
      <c r="F56" s="71">
        <f>contabilità!F36</f>
        <v>0</v>
      </c>
      <c r="G56" s="71"/>
      <c r="H56" s="72"/>
      <c r="I56" s="72"/>
      <c r="J56" s="72"/>
      <c r="K56" s="72"/>
      <c r="L56" s="72"/>
      <c r="M56" s="72"/>
      <c r="N56" s="72"/>
      <c r="O56" s="72"/>
      <c r="P56" s="72"/>
      <c r="Q56" s="72"/>
      <c r="R56" s="72"/>
      <c r="S56" s="72"/>
      <c r="T56" s="72"/>
    </row>
    <row r="57" spans="1:20" ht="15" outlineLevel="2">
      <c r="A57" s="68">
        <f>contabilità!A39</f>
        <v>40087</v>
      </c>
      <c r="B57" s="92" t="str">
        <f>contabilità!B39</f>
        <v>15.02</v>
      </c>
      <c r="C57" s="3" t="str">
        <f>contabilità!C39</f>
        <v>DEBITI PER RITENUTE DA VERSARE</v>
      </c>
      <c r="D57" s="70">
        <f>contabilità!D39</f>
        <v>0</v>
      </c>
      <c r="E57" s="71">
        <f>contabilità!E39</f>
        <v>0</v>
      </c>
      <c r="F57" s="71">
        <f>contabilità!F39</f>
        <v>750</v>
      </c>
      <c r="G57" s="71"/>
      <c r="H57" s="72"/>
      <c r="I57" s="72"/>
      <c r="J57" s="72"/>
      <c r="K57" s="72"/>
      <c r="L57" s="72"/>
      <c r="M57" s="72"/>
      <c r="N57" s="72"/>
      <c r="O57" s="72"/>
      <c r="P57" s="72"/>
      <c r="Q57" s="72"/>
      <c r="R57" s="72"/>
      <c r="S57" s="72"/>
      <c r="T57" s="72"/>
    </row>
    <row r="58" spans="1:20" ht="15" outlineLevel="2">
      <c r="A58" s="68">
        <f>contabilità!A67</f>
        <v>40269</v>
      </c>
      <c r="B58" s="92" t="str">
        <f>contabilità!B67</f>
        <v>15.02</v>
      </c>
      <c r="C58" s="3" t="str">
        <f>contabilità!C67</f>
        <v>DEBITI PER RITENUTE DA VERSARE</v>
      </c>
      <c r="D58" s="70">
        <f>contabilità!D67</f>
        <v>0</v>
      </c>
      <c r="E58" s="71">
        <f>contabilità!E67</f>
        <v>0</v>
      </c>
      <c r="F58" s="71">
        <f>contabilità!F67</f>
        <v>750</v>
      </c>
      <c r="G58" s="71"/>
      <c r="H58" s="72"/>
      <c r="I58" s="72"/>
      <c r="J58" s="72"/>
      <c r="K58" s="72"/>
      <c r="L58" s="72"/>
      <c r="M58" s="72"/>
      <c r="N58" s="72"/>
      <c r="O58" s="72"/>
      <c r="P58" s="72"/>
      <c r="Q58" s="72"/>
      <c r="R58" s="72"/>
      <c r="S58" s="72"/>
      <c r="T58" s="72"/>
    </row>
    <row r="59" spans="1:20" ht="15" outlineLevel="2">
      <c r="A59" s="68">
        <f>contabilità!A72</f>
        <v>40269</v>
      </c>
      <c r="B59" s="92" t="str">
        <f>contabilità!B72</f>
        <v>15.02</v>
      </c>
      <c r="C59" s="3" t="str">
        <f>contabilità!C72</f>
        <v>DEBITI PER RITENUTE DA VERSARE</v>
      </c>
      <c r="D59" s="70">
        <f>contabilità!D72</f>
        <v>0</v>
      </c>
      <c r="E59" s="71">
        <f>contabilità!E72</f>
        <v>0</v>
      </c>
      <c r="F59" s="71">
        <f>contabilità!F72</f>
        <v>50</v>
      </c>
      <c r="G59" s="71"/>
      <c r="H59" s="72"/>
      <c r="I59" s="72"/>
      <c r="J59" s="72"/>
      <c r="K59" s="72"/>
      <c r="L59" s="72"/>
      <c r="M59" s="72"/>
      <c r="N59" s="72"/>
      <c r="O59" s="72"/>
      <c r="P59" s="72"/>
      <c r="Q59" s="72"/>
      <c r="R59" s="72"/>
      <c r="S59" s="72"/>
      <c r="T59" s="72"/>
    </row>
    <row r="60" spans="1:20" ht="15" outlineLevel="2">
      <c r="A60" s="68">
        <f>contabilità!A90</f>
        <v>40663</v>
      </c>
      <c r="B60" s="92" t="str">
        <f>contabilità!B90</f>
        <v>15.02</v>
      </c>
      <c r="C60" s="3" t="str">
        <f>contabilità!C90</f>
        <v>DEBITI PER RITENUTE DA VERSARE</v>
      </c>
      <c r="D60" s="72">
        <f>contabilità!D90</f>
        <v>0</v>
      </c>
      <c r="E60" s="71">
        <f>contabilità!E90</f>
        <v>0</v>
      </c>
      <c r="F60" s="71">
        <f>contabilità!F90</f>
        <v>1625</v>
      </c>
      <c r="G60" s="71"/>
      <c r="H60" s="72"/>
      <c r="I60" s="72"/>
      <c r="J60" s="72"/>
      <c r="K60" s="72"/>
      <c r="L60" s="72"/>
      <c r="M60" s="72"/>
      <c r="N60" s="72"/>
      <c r="O60" s="72"/>
      <c r="P60" s="72"/>
      <c r="Q60" s="72"/>
      <c r="R60" s="72"/>
      <c r="S60" s="72"/>
      <c r="T60" s="72"/>
    </row>
    <row r="61" spans="1:20" ht="15" outlineLevel="1">
      <c r="A61" s="68"/>
      <c r="B61" s="92"/>
      <c r="C61" s="32" t="s">
        <v>85</v>
      </c>
      <c r="D61" s="72"/>
      <c r="E61" s="71">
        <f>SUBTOTAL(9,E53:E60)</f>
        <v>106.56</v>
      </c>
      <c r="F61" s="71">
        <f>SUBTOTAL(9,F53:F60)</f>
        <v>8575</v>
      </c>
      <c r="G61" s="71">
        <f>E61-F61</f>
        <v>-8468.44</v>
      </c>
      <c r="H61" s="72"/>
      <c r="I61" s="72"/>
      <c r="J61" s="72"/>
      <c r="K61" s="72"/>
      <c r="L61" s="72"/>
      <c r="M61" s="72"/>
      <c r="N61" s="72"/>
      <c r="O61" s="72"/>
      <c r="P61" s="72"/>
      <c r="Q61" s="72"/>
      <c r="R61" s="72"/>
      <c r="S61" s="72"/>
      <c r="T61" s="72"/>
    </row>
    <row r="62" spans="1:20" ht="15" outlineLevel="2">
      <c r="A62" s="68">
        <f>contabilità!A15</f>
        <v>39873</v>
      </c>
      <c r="B62" s="92" t="str">
        <f>contabilità!B15</f>
        <v>14.10</v>
      </c>
      <c r="C62" s="3" t="str">
        <f>contabilità!C15</f>
        <v>DEBITI VS FORNITORI</v>
      </c>
      <c r="D62" s="70">
        <f>contabilità!D15</f>
        <v>0</v>
      </c>
      <c r="E62" s="71">
        <f>contabilità!E15</f>
        <v>0</v>
      </c>
      <c r="F62" s="71">
        <f>contabilità!F15</f>
        <v>23600</v>
      </c>
      <c r="G62" s="71"/>
      <c r="H62" s="72"/>
      <c r="I62" s="72"/>
      <c r="J62" s="72"/>
      <c r="K62" s="72"/>
      <c r="L62" s="72"/>
      <c r="M62" s="72"/>
      <c r="N62" s="72"/>
      <c r="O62" s="72"/>
      <c r="P62" s="72"/>
      <c r="Q62" s="72"/>
      <c r="R62" s="72"/>
      <c r="S62" s="72"/>
      <c r="T62" s="72"/>
    </row>
    <row r="63" spans="1:20" ht="15" outlineLevel="2">
      <c r="A63" s="68">
        <f>contabilità!A16</f>
        <v>39873</v>
      </c>
      <c r="B63" s="92" t="str">
        <f>contabilità!B16</f>
        <v>14.10</v>
      </c>
      <c r="C63" s="3" t="str">
        <f>contabilità!C16</f>
        <v>DEBITI VS FORNITORI</v>
      </c>
      <c r="D63" s="70" t="str">
        <f>contabilità!D16</f>
        <v>PAG FATTURA</v>
      </c>
      <c r="E63" s="71">
        <f>contabilità!E16</f>
        <v>23600</v>
      </c>
      <c r="F63" s="71">
        <f>contabilità!F16</f>
        <v>0</v>
      </c>
      <c r="G63" s="71"/>
      <c r="H63" s="72"/>
      <c r="I63" s="72"/>
      <c r="J63" s="72"/>
      <c r="K63" s="72"/>
      <c r="L63" s="72"/>
      <c r="M63" s="72"/>
      <c r="N63" s="72"/>
      <c r="O63" s="72"/>
      <c r="P63" s="72"/>
      <c r="Q63" s="72"/>
      <c r="R63" s="72"/>
      <c r="S63" s="72"/>
      <c r="T63" s="72"/>
    </row>
    <row r="64" spans="1:20" ht="15" outlineLevel="2">
      <c r="A64" s="68">
        <f>contabilità!A21</f>
        <v>39882</v>
      </c>
      <c r="B64" s="92" t="str">
        <f>contabilità!B21</f>
        <v>14.10</v>
      </c>
      <c r="C64" s="3" t="str">
        <f>contabilità!C21</f>
        <v>DEBITI VS FORNITORI</v>
      </c>
      <c r="D64" s="70">
        <f>contabilità!D21</f>
        <v>0</v>
      </c>
      <c r="E64" s="71">
        <f>contabilità!E21</f>
        <v>0</v>
      </c>
      <c r="F64" s="71">
        <f>contabilità!F21</f>
        <v>18720</v>
      </c>
      <c r="G64" s="71"/>
      <c r="H64" s="72"/>
      <c r="I64" s="72"/>
      <c r="J64" s="72"/>
      <c r="K64" s="72"/>
      <c r="L64" s="72"/>
      <c r="M64" s="72"/>
      <c r="N64" s="72"/>
      <c r="O64" s="72"/>
      <c r="P64" s="72"/>
      <c r="Q64" s="72"/>
      <c r="R64" s="72"/>
      <c r="S64" s="72"/>
      <c r="T64" s="72"/>
    </row>
    <row r="65" spans="1:20" ht="15" outlineLevel="2">
      <c r="A65" s="68">
        <f>contabilità!A22</f>
        <v>39882</v>
      </c>
      <c r="B65" s="92" t="str">
        <f>contabilità!B22</f>
        <v>14.10</v>
      </c>
      <c r="C65" s="3" t="str">
        <f>contabilità!C22</f>
        <v>DEBITI VS FORNITORI</v>
      </c>
      <c r="D65" s="70" t="str">
        <f>contabilità!D22</f>
        <v>PAG FATTURA</v>
      </c>
      <c r="E65" s="71">
        <f>contabilità!E22</f>
        <v>18720</v>
      </c>
      <c r="F65" s="71">
        <f>contabilità!F22</f>
        <v>0</v>
      </c>
      <c r="G65" s="71"/>
      <c r="H65" s="72"/>
      <c r="I65" s="72"/>
      <c r="J65" s="72"/>
      <c r="K65" s="72"/>
      <c r="L65" s="72"/>
      <c r="M65" s="72"/>
      <c r="N65" s="72"/>
      <c r="O65" s="72"/>
      <c r="P65" s="72"/>
      <c r="Q65" s="72"/>
      <c r="R65" s="72"/>
      <c r="S65" s="72"/>
      <c r="T65" s="72"/>
    </row>
    <row r="66" spans="1:20" ht="15" outlineLevel="2">
      <c r="A66" s="68">
        <f>contabilità!A27</f>
        <v>39887</v>
      </c>
      <c r="B66" s="92" t="str">
        <f>contabilità!B27</f>
        <v>14.10</v>
      </c>
      <c r="C66" s="3" t="str">
        <f>contabilità!C27</f>
        <v>DEBITI VS FORNITORI</v>
      </c>
      <c r="D66" s="70">
        <f>contabilità!D27</f>
        <v>0</v>
      </c>
      <c r="E66" s="71">
        <f>contabilità!E27</f>
        <v>0</v>
      </c>
      <c r="F66" s="71">
        <f>contabilità!F27</f>
        <v>4992</v>
      </c>
      <c r="G66" s="71"/>
      <c r="H66" s="72"/>
      <c r="I66" s="72"/>
      <c r="J66" s="72"/>
      <c r="K66" s="72"/>
      <c r="L66" s="72"/>
      <c r="M66" s="72"/>
      <c r="N66" s="72"/>
      <c r="O66" s="72"/>
      <c r="P66" s="72"/>
      <c r="Q66" s="72"/>
      <c r="R66" s="72"/>
      <c r="S66" s="72"/>
      <c r="T66" s="72"/>
    </row>
    <row r="67" spans="1:20" ht="15" outlineLevel="2">
      <c r="A67" s="68">
        <f>contabilità!A28</f>
        <v>39887</v>
      </c>
      <c r="B67" s="92" t="str">
        <f>contabilità!B28</f>
        <v>14.10</v>
      </c>
      <c r="C67" s="3" t="str">
        <f>contabilità!C28</f>
        <v>DEBITI VS FORNITORI</v>
      </c>
      <c r="D67" s="70" t="str">
        <f>contabilità!D28</f>
        <v>PAG FATTURA</v>
      </c>
      <c r="E67" s="71">
        <f>contabilità!E28</f>
        <v>4992</v>
      </c>
      <c r="F67" s="71">
        <f>contabilità!F28</f>
        <v>0</v>
      </c>
      <c r="G67" s="71"/>
      <c r="H67" s="72"/>
      <c r="I67" s="72"/>
      <c r="J67" s="72"/>
      <c r="K67" s="72"/>
      <c r="L67" s="72"/>
      <c r="M67" s="72"/>
      <c r="N67" s="72"/>
      <c r="O67" s="72"/>
      <c r="P67" s="72"/>
      <c r="Q67" s="72"/>
      <c r="R67" s="72"/>
      <c r="S67" s="72"/>
      <c r="T67" s="72"/>
    </row>
    <row r="68" spans="1:20" ht="15" outlineLevel="1">
      <c r="A68" s="68"/>
      <c r="B68" s="92"/>
      <c r="C68" s="32" t="s">
        <v>943</v>
      </c>
      <c r="D68" s="70"/>
      <c r="E68" s="71">
        <f>SUBTOTAL(9,E62:E67)</f>
        <v>47312</v>
      </c>
      <c r="F68" s="71">
        <f>SUBTOTAL(9,F62:F67)</f>
        <v>47312</v>
      </c>
      <c r="G68" s="71">
        <f>E68-F68</f>
        <v>0</v>
      </c>
      <c r="H68" s="72"/>
      <c r="I68" s="72"/>
      <c r="J68" s="72"/>
      <c r="K68" s="72"/>
      <c r="L68" s="72"/>
      <c r="M68" s="72"/>
      <c r="N68" s="72"/>
      <c r="O68" s="72"/>
      <c r="P68" s="72"/>
      <c r="Q68" s="72"/>
      <c r="R68" s="72"/>
      <c r="S68" s="72"/>
      <c r="T68" s="72"/>
    </row>
    <row r="69" spans="1:20" ht="15" outlineLevel="2">
      <c r="A69" s="68">
        <f>contabilità!A32</f>
        <v>39904</v>
      </c>
      <c r="B69" s="92" t="str">
        <f>contabilità!B32</f>
        <v>09.03</v>
      </c>
      <c r="C69" s="3" t="str">
        <f>contabilità!C32</f>
        <v>DISAGGIO SU PRESTITI</v>
      </c>
      <c r="D69" s="70">
        <f>contabilità!D32</f>
        <v>0</v>
      </c>
      <c r="E69" s="71">
        <f>contabilità!E32</f>
        <v>4000</v>
      </c>
      <c r="F69" s="71">
        <f>contabilità!F32</f>
        <v>0</v>
      </c>
      <c r="G69" s="71"/>
      <c r="H69" s="72"/>
      <c r="I69" s="72"/>
      <c r="J69" s="72"/>
      <c r="K69" s="72"/>
      <c r="L69" s="72"/>
      <c r="M69" s="72"/>
      <c r="N69" s="72"/>
      <c r="O69" s="72"/>
      <c r="P69" s="72"/>
      <c r="Q69" s="72"/>
      <c r="R69" s="72"/>
      <c r="S69" s="72"/>
      <c r="T69" s="72"/>
    </row>
    <row r="70" spans="1:20" ht="15" outlineLevel="2">
      <c r="A70" s="68">
        <f>contabilità!A59</f>
        <v>40178</v>
      </c>
      <c r="B70" s="92" t="str">
        <f>contabilità!B59</f>
        <v>09.03</v>
      </c>
      <c r="C70" s="3" t="str">
        <f>contabilità!C59</f>
        <v>DISAGGIO SU PRESTITI</v>
      </c>
      <c r="D70" s="70">
        <f>contabilità!D59</f>
        <v>0</v>
      </c>
      <c r="E70" s="71">
        <f>contabilità!E59</f>
        <v>0</v>
      </c>
      <c r="F70" s="71">
        <f>contabilità!F59</f>
        <v>400</v>
      </c>
      <c r="G70" s="71"/>
      <c r="H70" s="72"/>
      <c r="I70" s="72"/>
      <c r="J70" s="72"/>
      <c r="K70" s="72"/>
      <c r="L70" s="72"/>
      <c r="M70" s="72"/>
      <c r="N70" s="72"/>
      <c r="O70" s="72"/>
      <c r="P70" s="72"/>
      <c r="Q70" s="72"/>
      <c r="R70" s="72"/>
      <c r="S70" s="72"/>
      <c r="T70" s="72"/>
    </row>
    <row r="71" spans="1:20" ht="15" outlineLevel="2">
      <c r="A71" s="68">
        <f>contabilità!A81</f>
        <v>40543</v>
      </c>
      <c r="B71" s="92" t="str">
        <f>contabilità!B81</f>
        <v>09.03</v>
      </c>
      <c r="C71" s="3" t="str">
        <f>contabilità!C81</f>
        <v>DISAGGIO SU PRESTITI</v>
      </c>
      <c r="D71" s="70">
        <f>contabilità!D81</f>
        <v>0</v>
      </c>
      <c r="E71" s="71">
        <f>contabilità!E81</f>
        <v>0</v>
      </c>
      <c r="F71" s="71">
        <f>contabilità!F81</f>
        <v>400</v>
      </c>
      <c r="G71" s="71"/>
      <c r="H71" s="72"/>
      <c r="I71" s="72"/>
      <c r="J71" s="72"/>
      <c r="K71" s="72"/>
      <c r="L71" s="72"/>
      <c r="M71" s="72"/>
      <c r="N71" s="72"/>
      <c r="O71" s="72"/>
      <c r="P71" s="72"/>
      <c r="Q71" s="72"/>
      <c r="R71" s="72"/>
      <c r="S71" s="72"/>
      <c r="T71" s="72"/>
    </row>
    <row r="72" spans="1:20" ht="15" outlineLevel="1">
      <c r="A72" s="68"/>
      <c r="B72" s="92"/>
      <c r="C72" s="32" t="s">
        <v>87</v>
      </c>
      <c r="D72" s="70"/>
      <c r="E72" s="71">
        <f>SUBTOTAL(9,E69:E71)</f>
        <v>4000</v>
      </c>
      <c r="F72" s="71">
        <f>SUBTOTAL(9,F69:F71)</f>
        <v>800</v>
      </c>
      <c r="G72" s="71">
        <f>E72-F72</f>
        <v>3200</v>
      </c>
      <c r="H72" s="72"/>
      <c r="I72" s="72"/>
      <c r="J72" s="72"/>
      <c r="K72" s="72"/>
      <c r="L72" s="72"/>
      <c r="M72" s="72"/>
      <c r="N72" s="72"/>
      <c r="O72" s="72"/>
      <c r="P72" s="72"/>
      <c r="Q72" s="72"/>
      <c r="R72" s="72"/>
      <c r="S72" s="72"/>
      <c r="T72" s="72"/>
    </row>
    <row r="73" spans="1:20" ht="15" outlineLevel="2">
      <c r="A73" s="68">
        <f>contabilità!A7</f>
        <v>39845</v>
      </c>
      <c r="B73" s="92" t="str">
        <f>contabilità!B7</f>
        <v>02.02</v>
      </c>
      <c r="C73" s="3" t="str">
        <f>contabilità!C7</f>
        <v>FABBRICATI</v>
      </c>
      <c r="D73" s="70">
        <f>contabilità!D7</f>
        <v>0</v>
      </c>
      <c r="E73" s="71">
        <f>contabilità!E7</f>
        <v>200000</v>
      </c>
      <c r="F73" s="71">
        <f>contabilità!F7</f>
        <v>0</v>
      </c>
      <c r="G73" s="71"/>
      <c r="H73" s="72"/>
      <c r="I73" s="72"/>
      <c r="J73" s="72"/>
      <c r="K73" s="72"/>
      <c r="L73" s="72"/>
      <c r="M73" s="72"/>
      <c r="N73" s="72"/>
      <c r="O73" s="72"/>
      <c r="P73" s="72"/>
      <c r="Q73" s="72"/>
      <c r="R73" s="72"/>
      <c r="S73" s="72"/>
      <c r="T73" s="72"/>
    </row>
    <row r="74" spans="1:20" ht="15" outlineLevel="1">
      <c r="A74" s="68"/>
      <c r="B74" s="92"/>
      <c r="C74" s="32" t="s">
        <v>88</v>
      </c>
      <c r="D74" s="70"/>
      <c r="E74" s="71">
        <f>SUBTOTAL(9,E73:E73)</f>
        <v>200000</v>
      </c>
      <c r="F74" s="71">
        <f>SUBTOTAL(9,F73:F73)</f>
        <v>0</v>
      </c>
      <c r="G74" s="71">
        <f>E74-F74</f>
        <v>200000</v>
      </c>
      <c r="H74" s="72"/>
      <c r="I74" s="72"/>
      <c r="J74" s="72"/>
      <c r="K74" s="72"/>
      <c r="L74" s="72"/>
      <c r="M74" s="72"/>
      <c r="N74" s="72"/>
      <c r="O74" s="72"/>
      <c r="P74" s="72"/>
      <c r="Q74" s="72"/>
      <c r="R74" s="72"/>
      <c r="S74" s="72"/>
      <c r="T74" s="72"/>
    </row>
    <row r="75" spans="1:20" ht="15" outlineLevel="2">
      <c r="A75" s="68">
        <f>contabilità!A61</f>
        <v>40178</v>
      </c>
      <c r="B75" s="92" t="str">
        <f>contabilità!B61</f>
        <v>01.11</v>
      </c>
      <c r="C75" s="3" t="str">
        <f>contabilità!C61</f>
        <v>FONDO AMM. COSTI DI IMPIANTO</v>
      </c>
      <c r="D75" s="70">
        <f>contabilità!D61</f>
        <v>0</v>
      </c>
      <c r="E75" s="71">
        <f>contabilità!E61</f>
        <v>0</v>
      </c>
      <c r="F75" s="71">
        <f>contabilità!F61</f>
        <v>7520</v>
      </c>
      <c r="G75" s="71"/>
      <c r="H75" s="72"/>
      <c r="I75" s="72"/>
      <c r="J75" s="72"/>
      <c r="K75" s="72"/>
      <c r="L75" s="72"/>
      <c r="M75" s="72"/>
      <c r="N75" s="72"/>
      <c r="O75" s="72"/>
      <c r="P75" s="72"/>
      <c r="Q75" s="72"/>
      <c r="R75" s="72"/>
      <c r="S75" s="72"/>
      <c r="T75" s="72"/>
    </row>
    <row r="76" spans="1:20" ht="15" outlineLevel="1">
      <c r="A76" s="68"/>
      <c r="B76" s="92"/>
      <c r="C76" s="32" t="s">
        <v>944</v>
      </c>
      <c r="D76" s="70"/>
      <c r="E76" s="71">
        <f>SUBTOTAL(9,E75:E75)</f>
        <v>0</v>
      </c>
      <c r="F76" s="71">
        <f>SUBTOTAL(9,F75:F75)</f>
        <v>7520</v>
      </c>
      <c r="G76" s="71">
        <f>E76-F76</f>
        <v>-7520</v>
      </c>
      <c r="H76" s="72"/>
      <c r="I76" s="72"/>
      <c r="J76" s="72"/>
      <c r="K76" s="72"/>
      <c r="L76" s="72"/>
      <c r="M76" s="72"/>
      <c r="N76" s="72"/>
      <c r="O76" s="72"/>
      <c r="P76" s="72"/>
      <c r="Q76" s="72"/>
      <c r="R76" s="72"/>
      <c r="S76" s="72"/>
      <c r="T76" s="72"/>
    </row>
    <row r="77" spans="1:20" ht="15" outlineLevel="2">
      <c r="A77" s="68">
        <f>contabilità!A48</f>
        <v>40178</v>
      </c>
      <c r="B77" s="92" t="str">
        <f>contabilità!B48</f>
        <v>40.31</v>
      </c>
      <c r="C77" s="3" t="str">
        <f>contabilità!C48</f>
        <v>INTERESSI ATTIVI BANCARI</v>
      </c>
      <c r="D77" s="70">
        <f>contabilità!D48</f>
        <v>0</v>
      </c>
      <c r="E77" s="71">
        <f>contabilità!E48</f>
        <v>0</v>
      </c>
      <c r="F77" s="71">
        <f>contabilità!F48</f>
        <v>100</v>
      </c>
      <c r="G77" s="71"/>
      <c r="H77" s="72"/>
      <c r="I77" s="72"/>
      <c r="J77" s="72"/>
      <c r="K77" s="72"/>
      <c r="L77" s="72"/>
      <c r="M77" s="72"/>
      <c r="N77" s="72"/>
      <c r="O77" s="72"/>
      <c r="P77" s="72"/>
      <c r="Q77" s="72"/>
      <c r="R77" s="72"/>
      <c r="S77" s="72"/>
      <c r="T77" s="72"/>
    </row>
    <row r="78" spans="1:20" ht="15" outlineLevel="1">
      <c r="A78" s="68"/>
      <c r="B78" s="92"/>
      <c r="C78" s="32" t="s">
        <v>789</v>
      </c>
      <c r="D78" s="70"/>
      <c r="E78" s="71">
        <f>SUBTOTAL(9,E77:E77)</f>
        <v>0</v>
      </c>
      <c r="F78" s="71">
        <f>SUBTOTAL(9,F77:F77)</f>
        <v>100</v>
      </c>
      <c r="G78" s="71">
        <f>E78-F78</f>
        <v>-100</v>
      </c>
      <c r="H78" s="72"/>
      <c r="I78" s="72"/>
      <c r="J78" s="72"/>
      <c r="K78" s="72"/>
      <c r="L78" s="72"/>
      <c r="M78" s="72"/>
      <c r="N78" s="72"/>
      <c r="O78" s="72"/>
      <c r="P78" s="72"/>
      <c r="Q78" s="72"/>
      <c r="R78" s="72"/>
      <c r="S78" s="72"/>
      <c r="T78" s="72"/>
    </row>
    <row r="79" spans="1:20" ht="15" outlineLevel="2">
      <c r="A79" s="68">
        <f>contabilità!A35</f>
        <v>39930</v>
      </c>
      <c r="B79" s="92" t="str">
        <f>contabilità!B35</f>
        <v>41.12</v>
      </c>
      <c r="C79" s="3" t="str">
        <f>contabilità!C35</f>
        <v>INTERESSI SU OBBLIGAZIONI</v>
      </c>
      <c r="D79" s="70">
        <f>contabilità!D35</f>
        <v>0</v>
      </c>
      <c r="E79" s="71">
        <f>contabilità!E35</f>
        <v>0</v>
      </c>
      <c r="F79" s="71">
        <f>contabilità!F35</f>
        <v>852.46</v>
      </c>
      <c r="G79" s="71"/>
      <c r="H79" s="72"/>
      <c r="I79" s="72"/>
      <c r="J79" s="72"/>
      <c r="K79" s="72"/>
      <c r="L79" s="72"/>
      <c r="M79" s="72"/>
      <c r="N79" s="72"/>
      <c r="O79" s="72"/>
      <c r="P79" s="72"/>
      <c r="Q79" s="72"/>
      <c r="R79" s="72"/>
      <c r="S79" s="72"/>
      <c r="T79" s="72"/>
    </row>
    <row r="80" spans="1:20" ht="15" outlineLevel="2">
      <c r="A80" s="68">
        <f>contabilità!A38</f>
        <v>40087</v>
      </c>
      <c r="B80" s="92" t="str">
        <f>contabilità!B38</f>
        <v>41.12</v>
      </c>
      <c r="C80" s="3" t="str">
        <f>contabilità!C38</f>
        <v>INTERESSI SU OBBLIGAZIONI</v>
      </c>
      <c r="D80" s="70" t="str">
        <f>contabilità!D38</f>
        <v>CEDOLE OBBLIGAZIONI</v>
      </c>
      <c r="E80" s="71">
        <f>contabilità!E38</f>
        <v>6000</v>
      </c>
      <c r="F80" s="71">
        <f>contabilità!F38</f>
        <v>0</v>
      </c>
      <c r="G80" s="71"/>
      <c r="H80" s="72"/>
      <c r="I80" s="72"/>
      <c r="J80" s="72"/>
      <c r="K80" s="72"/>
      <c r="L80" s="72"/>
      <c r="M80" s="72"/>
      <c r="N80" s="72"/>
      <c r="O80" s="72"/>
      <c r="P80" s="72"/>
      <c r="Q80" s="72"/>
      <c r="R80" s="72"/>
      <c r="S80" s="72"/>
      <c r="T80" s="72"/>
    </row>
    <row r="81" spans="1:20" ht="15" outlineLevel="2">
      <c r="A81" s="68">
        <f>contabilità!A56</f>
        <v>40178</v>
      </c>
      <c r="B81" s="92" t="str">
        <f>contabilità!B56</f>
        <v>41.12</v>
      </c>
      <c r="C81" s="3" t="str">
        <f>contabilità!C56</f>
        <v>INTERESSI SU OBBLIGAZIONI</v>
      </c>
      <c r="D81" s="70" t="str">
        <f>contabilità!D56</f>
        <v>SCRITT  ASSESTAMENTO</v>
      </c>
      <c r="E81" s="71">
        <f>contabilità!E56</f>
        <v>6000</v>
      </c>
      <c r="F81" s="71">
        <f>contabilità!F56</f>
        <v>0</v>
      </c>
      <c r="G81" s="71"/>
      <c r="H81" s="72"/>
      <c r="I81" s="72"/>
      <c r="J81" s="72"/>
      <c r="K81" s="72"/>
      <c r="L81" s="72"/>
      <c r="M81" s="72"/>
      <c r="N81" s="72"/>
      <c r="O81" s="72"/>
      <c r="P81" s="72"/>
      <c r="Q81" s="72"/>
      <c r="R81" s="72"/>
      <c r="S81" s="72"/>
      <c r="T81" s="72"/>
    </row>
    <row r="82" spans="1:20" ht="15" outlineLevel="2">
      <c r="A82" s="68">
        <f>contabilità!A65</f>
        <v>40179</v>
      </c>
      <c r="B82" s="92" t="str">
        <f>contabilità!B65</f>
        <v>41.12</v>
      </c>
      <c r="C82" s="3" t="str">
        <f>contabilità!C65</f>
        <v>INTERESSI SU OBBLIGAZIONI</v>
      </c>
      <c r="D82" s="70">
        <f>contabilità!D65</f>
        <v>0</v>
      </c>
      <c r="E82" s="71">
        <f>contabilità!E65</f>
        <v>0</v>
      </c>
      <c r="F82" s="71">
        <f>contabilità!F65</f>
        <v>400</v>
      </c>
      <c r="G82" s="71"/>
      <c r="H82" s="72"/>
      <c r="I82" s="72"/>
      <c r="J82" s="72"/>
      <c r="K82" s="72"/>
      <c r="L82" s="72"/>
      <c r="M82" s="72"/>
      <c r="N82" s="72"/>
      <c r="O82" s="72"/>
      <c r="P82" s="72"/>
      <c r="Q82" s="72"/>
      <c r="R82" s="72"/>
      <c r="S82" s="72"/>
      <c r="T82" s="72"/>
    </row>
    <row r="83" spans="1:20" ht="15" outlineLevel="2">
      <c r="A83" s="68">
        <f>contabilità!A66</f>
        <v>40269</v>
      </c>
      <c r="B83" s="92" t="str">
        <f>contabilità!B66</f>
        <v>41.12</v>
      </c>
      <c r="C83" s="3" t="str">
        <f>contabilità!C66</f>
        <v>INTERESSI SU OBBLIGAZIONI</v>
      </c>
      <c r="D83" s="70" t="str">
        <f>contabilità!D66</f>
        <v>CEDOLE OBBLIGAZIONI</v>
      </c>
      <c r="E83" s="71">
        <f>contabilità!E66</f>
        <v>6000</v>
      </c>
      <c r="F83" s="71">
        <f>contabilità!F66</f>
        <v>0</v>
      </c>
      <c r="G83" s="71"/>
      <c r="H83" s="72"/>
      <c r="I83" s="72"/>
      <c r="J83" s="72"/>
      <c r="K83" s="72"/>
      <c r="L83" s="72"/>
      <c r="M83" s="72"/>
      <c r="N83" s="72"/>
      <c r="O83" s="72"/>
      <c r="P83" s="72"/>
      <c r="Q83" s="72"/>
      <c r="R83" s="72"/>
      <c r="S83" s="72"/>
      <c r="T83" s="72"/>
    </row>
    <row r="84" spans="1:20" ht="15" outlineLevel="2">
      <c r="A84" s="68">
        <f>contabilità!A78</f>
        <v>40543</v>
      </c>
      <c r="B84" s="92" t="str">
        <f>contabilità!B78</f>
        <v>41.12</v>
      </c>
      <c r="C84" s="3" t="str">
        <f>contabilità!C78</f>
        <v>INTERESSI SU OBBLIGAZIONI</v>
      </c>
      <c r="D84" s="70" t="str">
        <f>contabilità!D78</f>
        <v>SCRITT ASSESTAMENTO</v>
      </c>
      <c r="E84" s="71">
        <f>contabilità!E78</f>
        <v>2700</v>
      </c>
      <c r="F84" s="71">
        <f>contabilità!F78</f>
        <v>0</v>
      </c>
      <c r="G84" s="71"/>
      <c r="H84" s="72"/>
      <c r="I84" s="72"/>
      <c r="J84" s="72"/>
      <c r="K84" s="72"/>
      <c r="L84" s="72"/>
      <c r="M84" s="72"/>
      <c r="N84" s="72"/>
      <c r="O84" s="72"/>
      <c r="P84" s="72"/>
      <c r="Q84" s="72"/>
      <c r="R84" s="72"/>
      <c r="S84" s="72"/>
      <c r="T84" s="72"/>
    </row>
    <row r="85" spans="1:20" ht="15" outlineLevel="1">
      <c r="A85" s="68"/>
      <c r="B85" s="92"/>
      <c r="C85" s="32" t="s">
        <v>90</v>
      </c>
      <c r="D85" s="70"/>
      <c r="E85" s="71">
        <f>SUBTOTAL(9,E79:E84)</f>
        <v>20700</v>
      </c>
      <c r="F85" s="71">
        <f>SUBTOTAL(9,F79:F84)</f>
        <v>1252.46</v>
      </c>
      <c r="G85" s="71">
        <f>E85-F85</f>
        <v>19447.54</v>
      </c>
      <c r="H85" s="72"/>
      <c r="I85" s="72"/>
      <c r="J85" s="72"/>
      <c r="K85" s="72"/>
      <c r="L85" s="72"/>
      <c r="M85" s="72"/>
      <c r="N85" s="72"/>
      <c r="O85" s="72"/>
      <c r="P85" s="72"/>
      <c r="Q85" s="72"/>
      <c r="R85" s="72"/>
      <c r="S85" s="72"/>
      <c r="T85" s="72"/>
    </row>
    <row r="86" spans="1:20" ht="15" outlineLevel="2">
      <c r="A86" s="68">
        <f>contabilità!A53</f>
        <v>40178</v>
      </c>
      <c r="B86" s="92" t="str">
        <f>contabilità!B53</f>
        <v>70.03</v>
      </c>
      <c r="C86" s="3" t="str">
        <f>contabilità!C53</f>
        <v>IRAP</v>
      </c>
      <c r="D86" s="70">
        <f>contabilità!D53</f>
        <v>0</v>
      </c>
      <c r="E86" s="71">
        <f>contabilità!E53</f>
        <v>21000</v>
      </c>
      <c r="F86" s="71">
        <f>contabilità!F53</f>
        <v>0</v>
      </c>
      <c r="G86" s="71"/>
      <c r="H86" s="72"/>
      <c r="I86" s="72"/>
      <c r="J86" s="72"/>
      <c r="K86" s="72"/>
      <c r="L86" s="72"/>
      <c r="M86" s="72"/>
      <c r="N86" s="72"/>
      <c r="O86" s="72"/>
      <c r="P86" s="72"/>
      <c r="Q86" s="72"/>
      <c r="R86" s="72"/>
      <c r="S86" s="72"/>
      <c r="T86" s="72"/>
    </row>
    <row r="87" spans="1:20" ht="15" outlineLevel="1">
      <c r="A87" s="68"/>
      <c r="B87" s="92"/>
      <c r="C87" s="32" t="s">
        <v>91</v>
      </c>
      <c r="D87" s="70"/>
      <c r="E87" s="71">
        <f>SUBTOTAL(9,E86:E86)</f>
        <v>21000</v>
      </c>
      <c r="F87" s="71">
        <f>SUBTOTAL(9,F86:F86)</f>
        <v>0</v>
      </c>
      <c r="G87" s="71">
        <f>E87-F87</f>
        <v>21000</v>
      </c>
      <c r="H87" s="72"/>
      <c r="I87" s="72"/>
      <c r="J87" s="72"/>
      <c r="K87" s="72"/>
      <c r="L87" s="72"/>
      <c r="M87" s="72"/>
      <c r="N87" s="72"/>
      <c r="O87" s="72"/>
      <c r="P87" s="72"/>
      <c r="Q87" s="72"/>
      <c r="R87" s="72"/>
      <c r="S87" s="72"/>
      <c r="T87" s="72"/>
    </row>
    <row r="88" spans="1:20" ht="15" outlineLevel="2">
      <c r="A88" s="68">
        <f>contabilità!A44</f>
        <v>40147</v>
      </c>
      <c r="B88" s="92" t="str">
        <f>contabilità!B44</f>
        <v>06.04</v>
      </c>
      <c r="C88" s="3" t="str">
        <f>contabilità!C44</f>
        <v>IRAP C/ACCONTO</v>
      </c>
      <c r="D88" s="70">
        <f>contabilità!D44</f>
        <v>0</v>
      </c>
      <c r="E88" s="71">
        <f>contabilità!E44</f>
        <v>16000</v>
      </c>
      <c r="F88" s="71">
        <f>contabilità!F44</f>
        <v>0</v>
      </c>
      <c r="G88" s="71"/>
      <c r="H88" s="72"/>
      <c r="I88" s="72"/>
      <c r="J88" s="72"/>
      <c r="K88" s="72"/>
      <c r="L88" s="72"/>
      <c r="M88" s="72"/>
      <c r="N88" s="72"/>
      <c r="O88" s="72"/>
      <c r="P88" s="72"/>
      <c r="Q88" s="72"/>
      <c r="R88" s="72"/>
      <c r="S88" s="72"/>
      <c r="T88" s="72"/>
    </row>
    <row r="89" spans="1:20" ht="15" outlineLevel="2">
      <c r="A89" s="68">
        <f>contabilità!A54</f>
        <v>40178</v>
      </c>
      <c r="B89" s="92" t="str">
        <f>contabilità!B54</f>
        <v>06.04</v>
      </c>
      <c r="C89" s="3" t="str">
        <f>contabilità!C54</f>
        <v>IRAP C/ACCONTO</v>
      </c>
      <c r="D89" s="70">
        <f>contabilità!D54</f>
        <v>0</v>
      </c>
      <c r="E89" s="71">
        <f>contabilità!E54</f>
        <v>0</v>
      </c>
      <c r="F89" s="71">
        <f>contabilità!F54</f>
        <v>16000</v>
      </c>
      <c r="G89" s="71"/>
      <c r="H89" s="72"/>
      <c r="I89" s="72"/>
      <c r="J89" s="72"/>
      <c r="K89" s="72"/>
      <c r="L89" s="72"/>
      <c r="M89" s="72"/>
      <c r="N89" s="72"/>
      <c r="O89" s="72"/>
      <c r="P89" s="72"/>
      <c r="Q89" s="72"/>
      <c r="R89" s="72"/>
      <c r="S89" s="72"/>
      <c r="T89" s="72"/>
    </row>
    <row r="90" spans="1:20" ht="15" outlineLevel="1">
      <c r="A90" s="68"/>
      <c r="B90" s="92"/>
      <c r="C90" s="32" t="s">
        <v>843</v>
      </c>
      <c r="D90" s="70"/>
      <c r="E90" s="71">
        <f>SUBTOTAL(9,E88:E89)</f>
        <v>16000</v>
      </c>
      <c r="F90" s="71">
        <f>SUBTOTAL(9,F88:F89)</f>
        <v>16000</v>
      </c>
      <c r="G90" s="71">
        <f>E90-F90</f>
        <v>0</v>
      </c>
      <c r="H90" s="72"/>
      <c r="I90" s="72"/>
      <c r="J90" s="72"/>
      <c r="K90" s="72"/>
      <c r="L90" s="72"/>
      <c r="M90" s="72"/>
      <c r="N90" s="72"/>
      <c r="O90" s="72"/>
      <c r="P90" s="72"/>
      <c r="Q90" s="72"/>
      <c r="R90" s="72"/>
      <c r="S90" s="72"/>
      <c r="T90" s="72"/>
    </row>
    <row r="91" spans="1:20" ht="15" outlineLevel="2">
      <c r="A91" s="68">
        <f>contabilità!A49</f>
        <v>40178</v>
      </c>
      <c r="B91" s="92" t="str">
        <f>contabilità!B49</f>
        <v>70.02</v>
      </c>
      <c r="C91" s="91" t="str">
        <f>contabilità!C49</f>
        <v>IRES</v>
      </c>
      <c r="D91" s="70" t="str">
        <f>contabilità!D49</f>
        <v>IMPOSTE ESERCIZIO</v>
      </c>
      <c r="E91" s="71">
        <f>contabilità!E49</f>
        <v>52000</v>
      </c>
      <c r="F91" s="71">
        <f>contabilità!F49</f>
        <v>0</v>
      </c>
      <c r="G91" s="71"/>
      <c r="H91" s="72"/>
      <c r="I91" s="72"/>
      <c r="J91" s="72"/>
      <c r="K91" s="72"/>
      <c r="L91" s="72"/>
      <c r="M91" s="72"/>
      <c r="N91" s="72"/>
      <c r="O91" s="72"/>
      <c r="P91" s="72"/>
      <c r="Q91" s="72"/>
      <c r="R91" s="72"/>
      <c r="S91" s="72"/>
      <c r="T91" s="72"/>
    </row>
    <row r="92" spans="1:20" ht="15" outlineLevel="1">
      <c r="A92" s="68"/>
      <c r="B92" s="92"/>
      <c r="C92" s="104" t="s">
        <v>93</v>
      </c>
      <c r="D92" s="70"/>
      <c r="E92" s="71">
        <f>SUBTOTAL(9,E91:E91)</f>
        <v>52000</v>
      </c>
      <c r="F92" s="71">
        <f>SUBTOTAL(9,F91:F91)</f>
        <v>0</v>
      </c>
      <c r="G92" s="71">
        <f>E92-F92</f>
        <v>52000</v>
      </c>
      <c r="H92" s="72"/>
      <c r="I92" s="72"/>
      <c r="J92" s="72"/>
      <c r="K92" s="72"/>
      <c r="L92" s="72"/>
      <c r="M92" s="72"/>
      <c r="N92" s="72"/>
      <c r="O92" s="72"/>
      <c r="P92" s="72"/>
      <c r="Q92" s="72"/>
      <c r="R92" s="72"/>
      <c r="S92" s="72"/>
      <c r="T92" s="72"/>
    </row>
    <row r="93" spans="1:20" ht="15" outlineLevel="2">
      <c r="A93" s="68">
        <f>contabilità!A43</f>
        <v>40147</v>
      </c>
      <c r="B93" s="92" t="str">
        <f>contabilità!B43</f>
        <v>06.03</v>
      </c>
      <c r="C93" s="3" t="str">
        <f>contabilità!C43</f>
        <v>IRES C/ACCONTO</v>
      </c>
      <c r="D93" s="70" t="str">
        <f>contabilità!D43</f>
        <v>ACC IMPOSTE</v>
      </c>
      <c r="E93" s="71">
        <f>contabilità!E43</f>
        <v>40000</v>
      </c>
      <c r="F93" s="71">
        <f>contabilità!F43</f>
        <v>0</v>
      </c>
      <c r="G93" s="71"/>
      <c r="H93" s="72"/>
      <c r="I93" s="72"/>
      <c r="J93" s="72"/>
      <c r="K93" s="72"/>
      <c r="L93" s="72"/>
      <c r="M93" s="72"/>
      <c r="N93" s="72"/>
      <c r="O93" s="72"/>
      <c r="P93" s="72"/>
      <c r="Q93" s="72"/>
      <c r="R93" s="72"/>
      <c r="S93" s="72"/>
      <c r="T93" s="72"/>
    </row>
    <row r="94" spans="1:20" ht="15" outlineLevel="2">
      <c r="A94" s="68">
        <f>contabilità!A51</f>
        <v>40178</v>
      </c>
      <c r="B94" s="92" t="str">
        <f>contabilità!B51</f>
        <v>06.03</v>
      </c>
      <c r="C94" s="3" t="str">
        <f>contabilità!C51</f>
        <v>IRES C/ACCONTO</v>
      </c>
      <c r="D94" s="70">
        <f>contabilità!D51</f>
        <v>0</v>
      </c>
      <c r="E94" s="71">
        <f>contabilità!E51</f>
        <v>0</v>
      </c>
      <c r="F94" s="71">
        <f>contabilità!F51</f>
        <v>40000</v>
      </c>
      <c r="G94" s="71"/>
      <c r="H94" s="72"/>
      <c r="I94" s="72"/>
      <c r="J94" s="72"/>
      <c r="K94" s="72"/>
      <c r="L94" s="72"/>
      <c r="M94" s="72"/>
      <c r="N94" s="72"/>
      <c r="O94" s="72"/>
      <c r="P94" s="72"/>
      <c r="Q94" s="72"/>
      <c r="R94" s="72"/>
      <c r="S94" s="72"/>
      <c r="T94" s="72"/>
    </row>
    <row r="95" spans="1:20" ht="15" outlineLevel="1">
      <c r="A95" s="68"/>
      <c r="B95" s="92"/>
      <c r="C95" s="32" t="s">
        <v>844</v>
      </c>
      <c r="D95" s="70"/>
      <c r="E95" s="71">
        <f>SUBTOTAL(9,E93:E94)</f>
        <v>40000</v>
      </c>
      <c r="F95" s="71">
        <f>SUBTOTAL(9,F93:F94)</f>
        <v>40000</v>
      </c>
      <c r="G95" s="71">
        <f>E95-F95</f>
        <v>0</v>
      </c>
      <c r="H95" s="72"/>
      <c r="I95" s="72"/>
      <c r="J95" s="72"/>
      <c r="K95" s="72"/>
      <c r="L95" s="72"/>
      <c r="M95" s="72"/>
      <c r="N95" s="72"/>
      <c r="O95" s="72"/>
      <c r="P95" s="72"/>
      <c r="Q95" s="72"/>
      <c r="R95" s="72"/>
      <c r="S95" s="72"/>
      <c r="T95" s="72"/>
    </row>
    <row r="96" spans="1:20" ht="15" outlineLevel="2">
      <c r="A96" s="68">
        <f>contabilità!A14</f>
        <v>39873</v>
      </c>
      <c r="B96" s="92" t="str">
        <f>contabilità!B14</f>
        <v>06.01</v>
      </c>
      <c r="C96" s="3" t="str">
        <f>contabilità!C14</f>
        <v>IVA NS CREDITO</v>
      </c>
      <c r="D96" s="70">
        <f>contabilità!D14</f>
        <v>0</v>
      </c>
      <c r="E96" s="71">
        <f>contabilità!E14</f>
        <v>1600</v>
      </c>
      <c r="F96" s="71">
        <f>contabilità!F14</f>
        <v>0</v>
      </c>
      <c r="G96" s="71"/>
      <c r="H96" s="72"/>
      <c r="I96" s="72"/>
      <c r="J96" s="72"/>
      <c r="K96" s="72"/>
      <c r="L96" s="72"/>
      <c r="M96" s="72"/>
      <c r="N96" s="72"/>
      <c r="O96" s="72"/>
      <c r="P96" s="72"/>
      <c r="Q96" s="72"/>
      <c r="R96" s="72"/>
      <c r="S96" s="72"/>
      <c r="T96" s="72"/>
    </row>
    <row r="97" spans="1:20" ht="15" outlineLevel="2">
      <c r="A97" s="68">
        <f>contabilità!A20</f>
        <v>39882</v>
      </c>
      <c r="B97" s="92" t="str">
        <f>contabilità!B20</f>
        <v>06.01</v>
      </c>
      <c r="C97" s="3" t="str">
        <f>contabilità!C20</f>
        <v>IVA NS CREDITO</v>
      </c>
      <c r="D97" s="70">
        <f>contabilità!D20</f>
        <v>0</v>
      </c>
      <c r="E97" s="71">
        <f>contabilità!E20</f>
        <v>3120</v>
      </c>
      <c r="F97" s="71">
        <f>contabilità!F20</f>
        <v>0</v>
      </c>
      <c r="G97" s="71"/>
      <c r="H97" s="72"/>
      <c r="I97" s="72"/>
      <c r="J97" s="72"/>
      <c r="K97" s="72"/>
      <c r="L97" s="72"/>
      <c r="M97" s="72"/>
      <c r="N97" s="72"/>
      <c r="O97" s="72"/>
      <c r="P97" s="72"/>
      <c r="Q97" s="72"/>
      <c r="R97" s="72"/>
      <c r="S97" s="72"/>
      <c r="T97" s="72"/>
    </row>
    <row r="98" spans="1:20" ht="15" outlineLevel="2">
      <c r="A98" s="68">
        <f>contabilità!A26</f>
        <v>39887</v>
      </c>
      <c r="B98" s="92" t="str">
        <f>contabilità!B26</f>
        <v>06.01</v>
      </c>
      <c r="C98" s="3" t="str">
        <f>contabilità!C26</f>
        <v>IVA NS CREDITO</v>
      </c>
      <c r="D98" s="70">
        <f>contabilità!D26</f>
        <v>0</v>
      </c>
      <c r="E98" s="71">
        <f>contabilità!E26</f>
        <v>832</v>
      </c>
      <c r="F98" s="71">
        <f>contabilità!F26</f>
        <v>0</v>
      </c>
      <c r="G98" s="71"/>
      <c r="H98" s="72"/>
      <c r="I98" s="72"/>
      <c r="J98" s="72"/>
      <c r="K98" s="72"/>
      <c r="L98" s="72"/>
      <c r="M98" s="72"/>
      <c r="N98" s="72"/>
      <c r="O98" s="72"/>
      <c r="P98" s="72"/>
      <c r="Q98" s="72"/>
      <c r="R98" s="72"/>
      <c r="S98" s="72"/>
      <c r="T98" s="72"/>
    </row>
    <row r="99" spans="1:20" ht="15" outlineLevel="1">
      <c r="A99" s="68"/>
      <c r="B99" s="92"/>
      <c r="C99" s="32" t="s">
        <v>95</v>
      </c>
      <c r="D99" s="70"/>
      <c r="E99" s="71">
        <f>SUBTOTAL(9,E96:E98)</f>
        <v>5552</v>
      </c>
      <c r="F99" s="71">
        <f>SUBTOTAL(9,F96:F98)</f>
        <v>0</v>
      </c>
      <c r="G99" s="71">
        <f>E99-F99</f>
        <v>5552</v>
      </c>
      <c r="H99" s="72"/>
      <c r="I99" s="72"/>
      <c r="J99" s="72"/>
      <c r="K99" s="72"/>
      <c r="L99" s="72"/>
      <c r="M99" s="72"/>
      <c r="N99" s="72"/>
      <c r="O99" s="72"/>
      <c r="P99" s="72"/>
      <c r="Q99" s="72"/>
      <c r="R99" s="72"/>
      <c r="S99" s="72"/>
      <c r="T99" s="72"/>
    </row>
    <row r="100" spans="1:20" ht="15" outlineLevel="2">
      <c r="A100" s="68">
        <f>contabilità!A9</f>
        <v>39845</v>
      </c>
      <c r="B100" s="92" t="str">
        <f>contabilità!B9</f>
        <v>02.04</v>
      </c>
      <c r="C100" s="3" t="str">
        <f>contabilità!C9</f>
        <v>MACCHINARI</v>
      </c>
      <c r="D100" s="70">
        <f>contabilità!D9</f>
        <v>0</v>
      </c>
      <c r="E100" s="71">
        <f>contabilità!E9</f>
        <v>350000</v>
      </c>
      <c r="F100" s="71">
        <f>contabilità!F9</f>
        <v>0</v>
      </c>
      <c r="G100" s="71"/>
      <c r="H100" s="72"/>
      <c r="I100" s="72"/>
      <c r="J100" s="72"/>
      <c r="K100" s="72"/>
      <c r="L100" s="72"/>
      <c r="M100" s="72"/>
      <c r="N100" s="72"/>
      <c r="O100" s="72"/>
      <c r="P100" s="72"/>
      <c r="Q100" s="72"/>
      <c r="R100" s="72"/>
      <c r="S100" s="72"/>
      <c r="T100" s="72"/>
    </row>
    <row r="101" spans="1:20" ht="15" outlineLevel="1">
      <c r="A101" s="68"/>
      <c r="B101" s="92"/>
      <c r="C101" s="32" t="s">
        <v>96</v>
      </c>
      <c r="D101" s="70"/>
      <c r="E101" s="71">
        <f>SUBTOTAL(9,E100:E100)</f>
        <v>350000</v>
      </c>
      <c r="F101" s="71">
        <f>SUBTOTAL(9,F100:F100)</f>
        <v>0</v>
      </c>
      <c r="G101" s="71">
        <f>E101-F101</f>
        <v>350000</v>
      </c>
      <c r="H101" s="72"/>
      <c r="I101" s="72"/>
      <c r="J101" s="72"/>
      <c r="K101" s="72"/>
      <c r="L101" s="72"/>
      <c r="M101" s="72"/>
      <c r="N101" s="72"/>
      <c r="O101" s="72"/>
      <c r="P101" s="72"/>
      <c r="Q101" s="72"/>
      <c r="R101" s="72"/>
      <c r="S101" s="72"/>
      <c r="T101" s="72"/>
    </row>
    <row r="102" spans="1:20" ht="15" outlineLevel="2">
      <c r="A102" s="68">
        <f>contabilità!A40</f>
        <v>40087</v>
      </c>
      <c r="B102" s="92" t="str">
        <f>contabilità!B40</f>
        <v>15.62</v>
      </c>
      <c r="C102" s="3" t="str">
        <f>contabilità!C40</f>
        <v>OBBLIGAZIONISTI C/INTERESSI</v>
      </c>
      <c r="D102" s="70">
        <f>contabilità!D40</f>
        <v>0</v>
      </c>
      <c r="E102" s="71">
        <f>contabilità!E40</f>
        <v>0</v>
      </c>
      <c r="F102" s="71">
        <f>contabilità!F40</f>
        <v>5250</v>
      </c>
      <c r="G102" s="71"/>
      <c r="H102" s="72"/>
      <c r="I102" s="72"/>
      <c r="J102" s="72"/>
      <c r="K102" s="72"/>
      <c r="L102" s="72"/>
      <c r="M102" s="72"/>
      <c r="N102" s="72"/>
      <c r="O102" s="72"/>
      <c r="P102" s="72"/>
      <c r="Q102" s="72"/>
      <c r="R102" s="72"/>
      <c r="S102" s="72"/>
      <c r="T102" s="72"/>
    </row>
    <row r="103" spans="1:20" ht="15" outlineLevel="2">
      <c r="A103" s="68">
        <f>contabilità!A41</f>
        <v>40087</v>
      </c>
      <c r="B103" s="92" t="str">
        <f>contabilità!B41</f>
        <v>15.62</v>
      </c>
      <c r="C103" s="3" t="str">
        <f>contabilità!C41</f>
        <v>OBBLIGAZIONISTI C/INTERESSI</v>
      </c>
      <c r="D103" s="70">
        <f>contabilità!D41</f>
        <v>0</v>
      </c>
      <c r="E103" s="71">
        <f>contabilità!E41</f>
        <v>5250</v>
      </c>
      <c r="F103" s="71">
        <f>contabilità!F41</f>
        <v>0</v>
      </c>
      <c r="G103" s="71"/>
      <c r="H103" s="72"/>
      <c r="I103" s="72"/>
      <c r="J103" s="72"/>
      <c r="K103" s="72"/>
      <c r="L103" s="72"/>
      <c r="M103" s="72"/>
      <c r="N103" s="72"/>
      <c r="O103" s="72"/>
      <c r="P103" s="72"/>
      <c r="Q103" s="72"/>
      <c r="R103" s="72"/>
      <c r="S103" s="72"/>
      <c r="T103" s="72"/>
    </row>
    <row r="104" spans="1:20" ht="15" outlineLevel="2">
      <c r="A104" s="68">
        <f>contabilità!A68</f>
        <v>40269</v>
      </c>
      <c r="B104" s="92" t="str">
        <f>contabilità!B68</f>
        <v>15.62</v>
      </c>
      <c r="C104" s="3" t="str">
        <f>contabilità!C68</f>
        <v>OBBLIGAZIONISTI C/INTERESSI</v>
      </c>
      <c r="D104" s="70">
        <f>contabilità!D68</f>
        <v>0</v>
      </c>
      <c r="E104" s="71">
        <f>contabilità!E68</f>
        <v>0</v>
      </c>
      <c r="F104" s="71">
        <f>contabilità!F68</f>
        <v>5250</v>
      </c>
      <c r="G104" s="71"/>
      <c r="H104" s="72"/>
      <c r="I104" s="72"/>
      <c r="J104" s="72"/>
      <c r="K104" s="72"/>
      <c r="L104" s="72"/>
      <c r="M104" s="72"/>
      <c r="N104" s="72"/>
      <c r="O104" s="72"/>
      <c r="P104" s="72"/>
      <c r="Q104" s="72"/>
      <c r="R104" s="72"/>
      <c r="S104" s="72"/>
      <c r="T104" s="72"/>
    </row>
    <row r="105" spans="1:20" ht="15" outlineLevel="2">
      <c r="A105" s="68">
        <f>contabilità!A69</f>
        <v>40269</v>
      </c>
      <c r="B105" s="92" t="str">
        <f>contabilità!B69</f>
        <v>15.62</v>
      </c>
      <c r="C105" s="3" t="str">
        <f>contabilità!C69</f>
        <v>OBBLIGAZIONISTI C/INTERESSI</v>
      </c>
      <c r="D105" s="70" t="str">
        <f>contabilità!D69</f>
        <v>PAGAMENTO</v>
      </c>
      <c r="E105" s="71">
        <f>contabilità!E69</f>
        <v>5250</v>
      </c>
      <c r="F105" s="71">
        <f>contabilità!F69</f>
        <v>0</v>
      </c>
      <c r="G105" s="71"/>
      <c r="H105" s="72"/>
      <c r="I105" s="72"/>
      <c r="J105" s="72"/>
      <c r="K105" s="72"/>
      <c r="L105" s="72"/>
      <c r="M105" s="72"/>
      <c r="N105" s="72"/>
      <c r="O105" s="72"/>
      <c r="P105" s="72"/>
      <c r="Q105" s="72"/>
      <c r="R105" s="72"/>
      <c r="S105" s="72"/>
      <c r="T105" s="72"/>
    </row>
    <row r="106" spans="1:20" ht="15" outlineLevel="1">
      <c r="A106" s="68"/>
      <c r="B106" s="92"/>
      <c r="C106" s="32" t="s">
        <v>97</v>
      </c>
      <c r="D106" s="70"/>
      <c r="E106" s="71">
        <f>SUBTOTAL(9,E102:E105)</f>
        <v>10500</v>
      </c>
      <c r="F106" s="71">
        <f>SUBTOTAL(9,F102:F105)</f>
        <v>10500</v>
      </c>
      <c r="G106" s="71">
        <f>E106-F106</f>
        <v>0</v>
      </c>
      <c r="H106" s="72"/>
      <c r="I106" s="72"/>
      <c r="J106" s="72"/>
      <c r="K106" s="72"/>
      <c r="L106" s="72"/>
      <c r="M106" s="72"/>
      <c r="N106" s="72"/>
      <c r="O106" s="72"/>
      <c r="P106" s="72"/>
      <c r="Q106" s="72"/>
      <c r="R106" s="72"/>
      <c r="S106" s="72"/>
      <c r="T106" s="72"/>
    </row>
    <row r="107" spans="1:20" ht="15" outlineLevel="2">
      <c r="A107" s="68">
        <f>contabilità!A31</f>
        <v>39904</v>
      </c>
      <c r="B107" s="92" t="str">
        <f>contabilità!B31</f>
        <v>06.60</v>
      </c>
      <c r="C107" s="3" t="str">
        <f>contabilità!C31</f>
        <v>OBBLIGAZIONISTI C/SOTTOSCRIZIONE</v>
      </c>
      <c r="D107" s="70" t="str">
        <f>contabilità!D31</f>
        <v>PREST OBBLIGAZ</v>
      </c>
      <c r="E107" s="71">
        <f>contabilità!E31</f>
        <v>196000</v>
      </c>
      <c r="F107" s="71">
        <f>contabilità!F31</f>
        <v>0</v>
      </c>
      <c r="G107" s="71"/>
      <c r="H107" s="72"/>
      <c r="I107" s="72"/>
      <c r="J107" s="72"/>
      <c r="K107" s="72"/>
      <c r="L107" s="72"/>
      <c r="M107" s="72"/>
      <c r="N107" s="72"/>
      <c r="O107" s="72"/>
      <c r="P107" s="72"/>
      <c r="Q107" s="72"/>
      <c r="R107" s="72"/>
      <c r="S107" s="72"/>
      <c r="T107" s="72"/>
    </row>
    <row r="108" spans="1:20" ht="15" outlineLevel="2">
      <c r="A108" s="68">
        <f>contabilità!A37</f>
        <v>39930</v>
      </c>
      <c r="B108" s="92" t="str">
        <f>contabilità!B37</f>
        <v>06.60</v>
      </c>
      <c r="C108" s="3" t="str">
        <f>contabilità!C37</f>
        <v>OBBLIGAZIONISTI C/SOTTOSCRIZIONE</v>
      </c>
      <c r="D108" s="70">
        <f>contabilità!D37</f>
        <v>0</v>
      </c>
      <c r="E108" s="71">
        <f>contabilità!E37</f>
        <v>0</v>
      </c>
      <c r="F108" s="71">
        <f>contabilità!F37</f>
        <v>196000</v>
      </c>
      <c r="G108" s="71"/>
      <c r="H108" s="72"/>
      <c r="I108" s="72"/>
      <c r="J108" s="72"/>
      <c r="K108" s="72"/>
      <c r="L108" s="72"/>
      <c r="M108" s="72"/>
      <c r="N108" s="72"/>
      <c r="O108" s="72"/>
      <c r="P108" s="72"/>
      <c r="Q108" s="72"/>
      <c r="R108" s="72"/>
      <c r="S108" s="72"/>
      <c r="T108" s="72"/>
    </row>
    <row r="109" spans="1:20" ht="15" outlineLevel="1">
      <c r="A109" s="68"/>
      <c r="B109" s="92"/>
      <c r="C109" s="32" t="s">
        <v>98</v>
      </c>
      <c r="D109" s="70"/>
      <c r="E109" s="71">
        <f>SUBTOTAL(9,E107:E108)</f>
        <v>196000</v>
      </c>
      <c r="F109" s="71">
        <f>SUBTOTAL(9,F107:F108)</f>
        <v>196000</v>
      </c>
      <c r="G109" s="71">
        <f>E109-F109</f>
        <v>0</v>
      </c>
      <c r="H109" s="72"/>
      <c r="I109" s="72"/>
      <c r="J109" s="72"/>
      <c r="K109" s="72"/>
      <c r="L109" s="72"/>
      <c r="M109" s="72"/>
      <c r="N109" s="72"/>
      <c r="O109" s="72"/>
      <c r="P109" s="72"/>
      <c r="Q109" s="72"/>
      <c r="R109" s="72"/>
      <c r="S109" s="72"/>
      <c r="T109" s="72"/>
    </row>
    <row r="110" spans="1:20" ht="15" outlineLevel="2">
      <c r="A110" s="68">
        <f>contabilità!A62</f>
        <v>40178</v>
      </c>
      <c r="B110" s="92" t="str">
        <f>contabilità!B62</f>
        <v>10.31</v>
      </c>
      <c r="C110" s="3" t="str">
        <f>contabilità!C62</f>
        <v>PERDITA DI ESERCIZIO</v>
      </c>
      <c r="D110" s="70" t="str">
        <f>contabilità!D62</f>
        <v>SCRITT EPILOGO</v>
      </c>
      <c r="E110" s="71">
        <f>contabilità!E62</f>
        <v>50000</v>
      </c>
      <c r="F110" s="71">
        <f>contabilità!F62</f>
        <v>0</v>
      </c>
      <c r="G110" s="71"/>
      <c r="H110" s="72"/>
      <c r="I110" s="72"/>
      <c r="J110" s="72"/>
      <c r="K110" s="72"/>
      <c r="L110" s="72"/>
      <c r="M110" s="72"/>
      <c r="N110" s="72"/>
      <c r="O110" s="72"/>
      <c r="P110" s="72"/>
      <c r="Q110" s="72"/>
      <c r="R110" s="72"/>
      <c r="S110" s="72"/>
      <c r="T110" s="72"/>
    </row>
    <row r="111" spans="1:20" ht="15" outlineLevel="2">
      <c r="A111" s="68">
        <f>contabilità!A77</f>
        <v>40298</v>
      </c>
      <c r="B111" s="92" t="str">
        <f>contabilità!B77</f>
        <v>10.31</v>
      </c>
      <c r="C111" s="3" t="str">
        <f>contabilità!C77</f>
        <v>PERDITA DI ESERCIZIO</v>
      </c>
      <c r="D111" s="70">
        <f>contabilità!D77</f>
        <v>0</v>
      </c>
      <c r="E111" s="71">
        <f>contabilità!E77</f>
        <v>0</v>
      </c>
      <c r="F111" s="71">
        <f>contabilità!F77</f>
        <v>50000</v>
      </c>
      <c r="G111" s="71"/>
      <c r="H111" s="72"/>
      <c r="I111" s="72"/>
      <c r="J111" s="72"/>
      <c r="K111" s="72"/>
      <c r="L111" s="72"/>
      <c r="M111" s="72"/>
      <c r="N111" s="72"/>
      <c r="O111" s="72"/>
      <c r="P111" s="72"/>
      <c r="Q111" s="72"/>
      <c r="R111" s="72"/>
      <c r="S111" s="72"/>
      <c r="T111" s="72"/>
    </row>
    <row r="112" spans="1:20" ht="15" outlineLevel="1">
      <c r="A112" s="68"/>
      <c r="B112" s="92"/>
      <c r="C112" s="32" t="s">
        <v>99</v>
      </c>
      <c r="D112" s="70"/>
      <c r="E112" s="71">
        <f>SUBTOTAL(9,E110:E111)</f>
        <v>50000</v>
      </c>
      <c r="F112" s="71">
        <f>SUBTOTAL(9,F110:F111)</f>
        <v>50000</v>
      </c>
      <c r="G112" s="71">
        <f>E112-F112</f>
        <v>0</v>
      </c>
      <c r="H112" s="72"/>
      <c r="I112" s="72"/>
      <c r="J112" s="72"/>
      <c r="K112" s="72"/>
      <c r="L112" s="72"/>
      <c r="M112" s="72"/>
      <c r="N112" s="72"/>
      <c r="O112" s="72"/>
      <c r="P112" s="72"/>
      <c r="Q112" s="72"/>
      <c r="R112" s="72"/>
      <c r="S112" s="72"/>
      <c r="T112" s="72"/>
    </row>
    <row r="113" spans="1:20" ht="15" outlineLevel="2">
      <c r="A113" s="68">
        <f>contabilità!A76</f>
        <v>40298</v>
      </c>
      <c r="B113" s="92" t="str">
        <f>contabilità!B76</f>
        <v>10.29</v>
      </c>
      <c r="C113" s="3" t="str">
        <f>contabilità!C76</f>
        <v>PERDITE A NUOVO</v>
      </c>
      <c r="D113" s="70" t="str">
        <f>contabilità!D76</f>
        <v>DEST RISULTATO ESERC</v>
      </c>
      <c r="E113" s="71">
        <f>contabilità!E76</f>
        <v>50000</v>
      </c>
      <c r="F113" s="71">
        <f>contabilità!F76</f>
        <v>0</v>
      </c>
      <c r="G113" s="71"/>
      <c r="H113" s="72"/>
      <c r="I113" s="72"/>
      <c r="J113" s="72"/>
      <c r="K113" s="72"/>
      <c r="L113" s="72"/>
      <c r="M113" s="72"/>
      <c r="N113" s="72"/>
      <c r="O113" s="72"/>
      <c r="P113" s="72"/>
      <c r="Q113" s="72"/>
      <c r="R113" s="72"/>
      <c r="S113" s="72"/>
      <c r="T113" s="72"/>
    </row>
    <row r="114" spans="1:20" ht="15" outlineLevel="2">
      <c r="A114" s="68">
        <f>contabilità!A85</f>
        <v>40663</v>
      </c>
      <c r="B114" s="92" t="str">
        <f>contabilità!B85</f>
        <v>10.29</v>
      </c>
      <c r="C114" s="3" t="str">
        <f>contabilità!C85</f>
        <v>PERDITE A NUOVO</v>
      </c>
      <c r="D114" s="70">
        <f>contabilità!D85</f>
        <v>0</v>
      </c>
      <c r="E114" s="71">
        <f>contabilità!E85</f>
        <v>0</v>
      </c>
      <c r="F114" s="71">
        <f>contabilità!F85</f>
        <v>50000</v>
      </c>
      <c r="G114" s="71"/>
      <c r="H114" s="72"/>
      <c r="I114" s="72"/>
      <c r="J114" s="72"/>
      <c r="K114" s="72"/>
      <c r="L114" s="72"/>
      <c r="M114" s="72"/>
      <c r="N114" s="72"/>
      <c r="O114" s="72"/>
      <c r="P114" s="72"/>
      <c r="Q114" s="72"/>
      <c r="R114" s="72"/>
      <c r="S114" s="72"/>
      <c r="T114" s="72"/>
    </row>
    <row r="115" spans="1:20" ht="15" outlineLevel="1">
      <c r="A115" s="68"/>
      <c r="B115" s="92"/>
      <c r="C115" s="32" t="s">
        <v>100</v>
      </c>
      <c r="D115" s="70"/>
      <c r="E115" s="71">
        <f>SUBTOTAL(9,E113:E114)</f>
        <v>50000</v>
      </c>
      <c r="F115" s="71">
        <f>SUBTOTAL(9,F113:F114)</f>
        <v>50000</v>
      </c>
      <c r="G115" s="71">
        <f>E115-F115</f>
        <v>0</v>
      </c>
      <c r="H115" s="72"/>
      <c r="I115" s="72"/>
      <c r="J115" s="72"/>
      <c r="K115" s="72"/>
      <c r="L115" s="72"/>
      <c r="M115" s="72"/>
      <c r="N115" s="72"/>
      <c r="O115" s="72"/>
      <c r="P115" s="72"/>
      <c r="Q115" s="72"/>
      <c r="R115" s="72"/>
      <c r="S115" s="72"/>
      <c r="T115" s="72"/>
    </row>
    <row r="116" spans="1:20" ht="15" outlineLevel="2">
      <c r="A116" s="68">
        <f>contabilità!A33</f>
        <v>39904</v>
      </c>
      <c r="B116" s="92" t="str">
        <f>contabilità!B33</f>
        <v>13.01</v>
      </c>
      <c r="C116" s="3" t="str">
        <f>contabilità!C33</f>
        <v>PRESTITI OBBLIGAZIONARI</v>
      </c>
      <c r="D116" s="70">
        <f>contabilità!D33</f>
        <v>0</v>
      </c>
      <c r="E116" s="71">
        <f>contabilità!E33</f>
        <v>0</v>
      </c>
      <c r="F116" s="71">
        <f>contabilità!F33</f>
        <v>200000</v>
      </c>
      <c r="G116" s="71"/>
      <c r="H116" s="72"/>
      <c r="I116" s="72"/>
      <c r="J116" s="72"/>
      <c r="K116" s="72"/>
      <c r="L116" s="72"/>
      <c r="M116" s="72"/>
      <c r="N116" s="72"/>
      <c r="O116" s="72"/>
      <c r="P116" s="72"/>
      <c r="Q116" s="72"/>
      <c r="R116" s="72"/>
      <c r="S116" s="72"/>
      <c r="T116" s="72"/>
    </row>
    <row r="117" spans="1:20" ht="15" outlineLevel="2">
      <c r="A117" s="68">
        <f>contabilità!A71</f>
        <v>40269</v>
      </c>
      <c r="B117" s="92" t="str">
        <f>contabilità!B71</f>
        <v>13.01</v>
      </c>
      <c r="C117" s="3" t="str">
        <f>contabilità!C71</f>
        <v>PRESTITI OBBLIGAZIONARI</v>
      </c>
      <c r="D117" s="70" t="str">
        <f>contabilità!D71</f>
        <v>RIMB OBBLIGAZ</v>
      </c>
      <c r="E117" s="71">
        <f>contabilità!E71</f>
        <v>20000</v>
      </c>
      <c r="F117" s="71">
        <f>contabilità!F71</f>
        <v>0</v>
      </c>
      <c r="G117" s="71"/>
      <c r="H117" s="72"/>
      <c r="I117" s="72"/>
      <c r="J117" s="72"/>
      <c r="K117" s="72"/>
      <c r="L117" s="72"/>
      <c r="M117" s="72"/>
      <c r="N117" s="72"/>
      <c r="O117" s="72"/>
      <c r="P117" s="72"/>
      <c r="Q117" s="72"/>
      <c r="R117" s="72"/>
      <c r="S117" s="72"/>
      <c r="T117" s="72"/>
    </row>
    <row r="118" spans="1:20" ht="15" outlineLevel="1">
      <c r="A118" s="68"/>
      <c r="B118" s="92"/>
      <c r="C118" s="32" t="s">
        <v>101</v>
      </c>
      <c r="D118" s="70"/>
      <c r="E118" s="71">
        <f>SUBTOTAL(9,E116:E117)</f>
        <v>20000</v>
      </c>
      <c r="F118" s="71">
        <f>SUBTOTAL(9,F116:F117)</f>
        <v>200000</v>
      </c>
      <c r="G118" s="71">
        <f>E118-F118</f>
        <v>-180000</v>
      </c>
      <c r="H118" s="72"/>
      <c r="I118" s="72"/>
      <c r="J118" s="72"/>
      <c r="K118" s="72"/>
      <c r="L118" s="72"/>
      <c r="M118" s="72"/>
      <c r="N118" s="72"/>
      <c r="O118" s="72"/>
      <c r="P118" s="72"/>
      <c r="Q118" s="72"/>
      <c r="R118" s="72"/>
      <c r="S118" s="72"/>
      <c r="T118" s="72"/>
    </row>
    <row r="119" spans="1:20" ht="15" outlineLevel="2">
      <c r="A119" s="68">
        <f>contabilità!A57</f>
        <v>40178</v>
      </c>
      <c r="B119" s="92" t="str">
        <f>contabilità!B57</f>
        <v>16.01</v>
      </c>
      <c r="C119" s="3" t="str">
        <f>contabilità!C57</f>
        <v>RATEI PASSIVI</v>
      </c>
      <c r="D119" s="70">
        <f>contabilità!D57</f>
        <v>0</v>
      </c>
      <c r="E119" s="71">
        <f>contabilità!E57</f>
        <v>0</v>
      </c>
      <c r="F119" s="71">
        <f>contabilità!F57</f>
        <v>6000</v>
      </c>
      <c r="G119" s="71"/>
      <c r="H119" s="72"/>
      <c r="I119" s="72"/>
      <c r="J119" s="72"/>
      <c r="K119" s="72"/>
      <c r="L119" s="72"/>
      <c r="M119" s="72"/>
      <c r="N119" s="72"/>
      <c r="O119" s="72"/>
      <c r="P119" s="72"/>
      <c r="Q119" s="72"/>
      <c r="R119" s="72"/>
      <c r="S119" s="72"/>
      <c r="T119" s="72"/>
    </row>
    <row r="120" spans="1:20" ht="15" outlineLevel="2">
      <c r="A120" s="68">
        <f>contabilità!A64</f>
        <v>40179</v>
      </c>
      <c r="B120" s="92" t="str">
        <f>contabilità!B64</f>
        <v>16.01</v>
      </c>
      <c r="C120" s="3" t="str">
        <f>contabilità!C64</f>
        <v>RATEI PASSIVI</v>
      </c>
      <c r="D120" s="70" t="str">
        <f>contabilità!D64</f>
        <v>SCRITT APERTURA</v>
      </c>
      <c r="E120" s="71">
        <f>contabilità!E64</f>
        <v>400</v>
      </c>
      <c r="F120" s="71">
        <f>contabilità!F64</f>
        <v>0</v>
      </c>
      <c r="G120" s="71"/>
      <c r="H120" s="72"/>
      <c r="I120" s="72"/>
      <c r="J120" s="72"/>
      <c r="K120" s="72"/>
      <c r="L120" s="72"/>
      <c r="M120" s="72"/>
      <c r="N120" s="72"/>
      <c r="O120" s="72"/>
      <c r="P120" s="72"/>
      <c r="Q120" s="72"/>
      <c r="R120" s="72"/>
      <c r="S120" s="72"/>
      <c r="T120" s="72"/>
    </row>
    <row r="121" spans="1:20" ht="15" outlineLevel="2">
      <c r="A121" s="68">
        <f>contabilità!A79</f>
        <v>40543</v>
      </c>
      <c r="B121" s="92" t="str">
        <f>contabilità!B79</f>
        <v>16.01</v>
      </c>
      <c r="C121" s="3" t="str">
        <f>contabilità!C79</f>
        <v>RATEI PASSIVI</v>
      </c>
      <c r="D121" s="70">
        <f>contabilità!D79</f>
        <v>0</v>
      </c>
      <c r="E121" s="71">
        <f>contabilità!E79</f>
        <v>0</v>
      </c>
      <c r="F121" s="71">
        <f>contabilità!F79</f>
        <v>2700</v>
      </c>
      <c r="G121" s="71"/>
      <c r="H121" s="72"/>
      <c r="I121" s="72"/>
      <c r="J121" s="72"/>
      <c r="K121" s="72"/>
      <c r="L121" s="72"/>
      <c r="M121" s="72"/>
      <c r="N121" s="72"/>
      <c r="O121" s="72"/>
      <c r="P121" s="72"/>
      <c r="Q121" s="72"/>
      <c r="R121" s="72"/>
      <c r="S121" s="72"/>
      <c r="T121" s="72"/>
    </row>
    <row r="122" spans="1:20" ht="15" outlineLevel="1">
      <c r="A122" s="68"/>
      <c r="B122" s="92"/>
      <c r="C122" s="32" t="s">
        <v>102</v>
      </c>
      <c r="D122" s="70"/>
      <c r="E122" s="71">
        <f>SUBTOTAL(9,E119:E121)</f>
        <v>400</v>
      </c>
      <c r="F122" s="71">
        <f>SUBTOTAL(9,F119:F121)</f>
        <v>8700</v>
      </c>
      <c r="G122" s="71">
        <f>E122-F122</f>
        <v>-8300</v>
      </c>
      <c r="H122" s="72"/>
      <c r="I122" s="72"/>
      <c r="J122" s="72"/>
      <c r="K122" s="72"/>
      <c r="L122" s="72"/>
      <c r="M122" s="72"/>
      <c r="N122" s="72"/>
      <c r="O122" s="72"/>
      <c r="P122" s="72"/>
      <c r="Q122" s="72"/>
      <c r="R122" s="72"/>
      <c r="S122" s="72"/>
      <c r="T122" s="72"/>
    </row>
    <row r="123" spans="1:20" ht="15" outlineLevel="2">
      <c r="A123" s="68">
        <f>contabilità!A86</f>
        <v>40663</v>
      </c>
      <c r="B123" s="92" t="str">
        <f>contabilità!B86</f>
        <v>10.04</v>
      </c>
      <c r="C123" s="3" t="str">
        <f>contabilità!C86</f>
        <v>RISERVA LEGALE</v>
      </c>
      <c r="D123" s="70">
        <f>contabilità!D86</f>
        <v>0</v>
      </c>
      <c r="E123" s="71">
        <f>contabilità!E86</f>
        <v>0</v>
      </c>
      <c r="F123" s="71">
        <f>contabilità!F86</f>
        <v>4500</v>
      </c>
      <c r="G123" s="71"/>
      <c r="H123" s="72"/>
      <c r="I123" s="72"/>
      <c r="J123" s="72"/>
      <c r="K123" s="72"/>
      <c r="L123" s="72"/>
      <c r="M123" s="72"/>
      <c r="N123" s="72"/>
      <c r="O123" s="72"/>
      <c r="P123" s="72"/>
      <c r="Q123" s="72"/>
      <c r="R123" s="72"/>
      <c r="S123" s="72"/>
      <c r="T123" s="72"/>
    </row>
    <row r="124" spans="1:20" ht="15" outlineLevel="1">
      <c r="A124" s="68"/>
      <c r="B124" s="92"/>
      <c r="C124" s="32" t="s">
        <v>103</v>
      </c>
      <c r="D124" s="70"/>
      <c r="E124" s="71">
        <f>SUBTOTAL(9,E123:E123)</f>
        <v>0</v>
      </c>
      <c r="F124" s="71">
        <f>SUBTOTAL(9,F123:F123)</f>
        <v>4500</v>
      </c>
      <c r="G124" s="71">
        <f>E124-F124</f>
        <v>-4500</v>
      </c>
      <c r="H124" s="72"/>
      <c r="I124" s="72"/>
      <c r="J124" s="72"/>
      <c r="K124" s="72"/>
      <c r="L124" s="72"/>
      <c r="M124" s="72"/>
      <c r="N124" s="72"/>
      <c r="O124" s="72"/>
      <c r="P124" s="72"/>
      <c r="Q124" s="72"/>
      <c r="R124" s="72"/>
      <c r="S124" s="72"/>
      <c r="T124" s="72"/>
    </row>
    <row r="125" spans="1:20" ht="15" outlineLevel="2">
      <c r="A125" s="68">
        <f>contabilità!A87</f>
        <v>40663</v>
      </c>
      <c r="B125" s="92" t="str">
        <f>contabilità!B87</f>
        <v>10.05</v>
      </c>
      <c r="C125" s="3" t="str">
        <f>contabilità!C87</f>
        <v>RISERVA STATUTARIA</v>
      </c>
      <c r="D125" s="72">
        <f>contabilità!D87</f>
        <v>0</v>
      </c>
      <c r="E125" s="71">
        <f>contabilità!E87</f>
        <v>0</v>
      </c>
      <c r="F125" s="71">
        <f>contabilità!F87</f>
        <v>6000</v>
      </c>
      <c r="G125" s="71"/>
      <c r="H125" s="72"/>
      <c r="I125" s="72"/>
      <c r="J125" s="72"/>
      <c r="K125" s="72"/>
      <c r="L125" s="72"/>
      <c r="M125" s="72"/>
      <c r="N125" s="72"/>
      <c r="O125" s="72"/>
      <c r="P125" s="72"/>
      <c r="Q125" s="72"/>
      <c r="R125" s="72"/>
      <c r="S125" s="72"/>
      <c r="T125" s="72"/>
    </row>
    <row r="126" spans="1:20" ht="15" outlineLevel="1">
      <c r="A126" s="68"/>
      <c r="B126" s="92"/>
      <c r="C126" s="32" t="s">
        <v>104</v>
      </c>
      <c r="D126" s="72"/>
      <c r="E126" s="71">
        <f>SUBTOTAL(9,E125:E125)</f>
        <v>0</v>
      </c>
      <c r="F126" s="71">
        <f>SUBTOTAL(9,F125:F125)</f>
        <v>6000</v>
      </c>
      <c r="G126" s="71">
        <f>E126-F126</f>
        <v>-6000</v>
      </c>
      <c r="H126" s="72"/>
      <c r="I126" s="72"/>
      <c r="J126" s="72"/>
      <c r="K126" s="72"/>
      <c r="L126" s="72"/>
      <c r="M126" s="72"/>
      <c r="N126" s="72"/>
      <c r="O126" s="72"/>
      <c r="P126" s="72"/>
      <c r="Q126" s="72"/>
      <c r="R126" s="72"/>
      <c r="S126" s="72"/>
      <c r="T126" s="72"/>
    </row>
    <row r="127" spans="1:20" ht="15" outlineLevel="2">
      <c r="A127" s="68">
        <f>contabilità!A88</f>
        <v>40663</v>
      </c>
      <c r="B127" s="92" t="str">
        <f>contabilità!B88</f>
        <v>10.07</v>
      </c>
      <c r="C127" s="3" t="str">
        <f>contabilità!C88</f>
        <v>RISERVA STRAORDINARIA</v>
      </c>
      <c r="D127" s="72">
        <f>contabilità!D88</f>
        <v>0</v>
      </c>
      <c r="E127" s="71">
        <f>contabilità!E88</f>
        <v>0</v>
      </c>
      <c r="F127" s="71">
        <f>contabilità!F88</f>
        <v>22560</v>
      </c>
      <c r="G127" s="71"/>
      <c r="H127" s="72"/>
      <c r="I127" s="72"/>
      <c r="J127" s="72"/>
      <c r="K127" s="72"/>
      <c r="L127" s="72"/>
      <c r="M127" s="72"/>
      <c r="N127" s="72"/>
      <c r="O127" s="72"/>
      <c r="P127" s="72"/>
      <c r="Q127" s="72"/>
      <c r="R127" s="72"/>
      <c r="S127" s="72"/>
      <c r="T127" s="72"/>
    </row>
    <row r="128" spans="1:20" ht="15" outlineLevel="1">
      <c r="A128" s="68"/>
      <c r="B128" s="92"/>
      <c r="C128" s="32" t="s">
        <v>105</v>
      </c>
      <c r="D128" s="72"/>
      <c r="E128" s="71">
        <f>SUBTOTAL(9,E127:E127)</f>
        <v>0</v>
      </c>
      <c r="F128" s="71">
        <f>SUBTOTAL(9,F127:F127)</f>
        <v>22560</v>
      </c>
      <c r="G128" s="71">
        <f>E128-F128</f>
        <v>-22560</v>
      </c>
      <c r="H128" s="72"/>
      <c r="I128" s="72"/>
      <c r="J128" s="72"/>
      <c r="K128" s="72"/>
      <c r="L128" s="72"/>
      <c r="M128" s="72"/>
      <c r="N128" s="72"/>
      <c r="O128" s="72"/>
      <c r="P128" s="72"/>
      <c r="Q128" s="72"/>
      <c r="R128" s="72"/>
      <c r="S128" s="72"/>
      <c r="T128" s="72"/>
    </row>
    <row r="129" spans="1:20" ht="15" outlineLevel="2">
      <c r="A129" s="68">
        <f>contabilità!A83</f>
        <v>40543</v>
      </c>
      <c r="B129" s="92" t="str">
        <f>contabilità!B83</f>
        <v>10.30</v>
      </c>
      <c r="C129" s="3" t="str">
        <f>contabilità!C83</f>
        <v>UTILE DI ESERCIZIO</v>
      </c>
      <c r="D129" s="70">
        <f>contabilità!D83</f>
        <v>0</v>
      </c>
      <c r="E129" s="71">
        <f>contabilità!E83</f>
        <v>0</v>
      </c>
      <c r="F129" s="71">
        <f>contabilità!F83</f>
        <v>150000</v>
      </c>
      <c r="G129" s="71"/>
      <c r="H129" s="72"/>
      <c r="I129" s="72"/>
      <c r="J129" s="72"/>
      <c r="K129" s="72"/>
      <c r="L129" s="72"/>
      <c r="M129" s="72"/>
      <c r="N129" s="72"/>
      <c r="O129" s="72"/>
      <c r="P129" s="72"/>
      <c r="Q129" s="72"/>
      <c r="R129" s="72"/>
      <c r="S129" s="72"/>
      <c r="T129" s="72"/>
    </row>
    <row r="130" spans="1:20" ht="15" outlineLevel="2">
      <c r="A130" s="68">
        <f>contabilità!A84</f>
        <v>40663</v>
      </c>
      <c r="B130" s="92" t="str">
        <f>contabilità!B84</f>
        <v>10.30</v>
      </c>
      <c r="C130" s="3" t="str">
        <f>contabilità!C84</f>
        <v>UTILE DI ESERCIZIO</v>
      </c>
      <c r="D130" s="70" t="str">
        <f>contabilità!D84</f>
        <v>DEST RISULTATO ESERC</v>
      </c>
      <c r="E130" s="71">
        <f>contabilità!E84</f>
        <v>150000</v>
      </c>
      <c r="F130" s="71">
        <f>contabilità!F84</f>
        <v>0</v>
      </c>
      <c r="G130" s="71"/>
      <c r="H130" s="72"/>
      <c r="I130" s="72"/>
      <c r="J130" s="72"/>
      <c r="K130" s="72"/>
      <c r="L130" s="72"/>
      <c r="M130" s="72"/>
      <c r="N130" s="72"/>
      <c r="O130" s="72"/>
      <c r="P130" s="72"/>
      <c r="Q130" s="72"/>
      <c r="R130" s="72"/>
      <c r="S130" s="72"/>
      <c r="T130" s="72"/>
    </row>
    <row r="131" spans="1:20" ht="15" outlineLevel="1">
      <c r="A131" s="68"/>
      <c r="B131" s="92"/>
      <c r="C131" s="32" t="s">
        <v>106</v>
      </c>
      <c r="D131" s="70"/>
      <c r="E131" s="71">
        <f>SUBTOTAL(9,E129:E130)</f>
        <v>150000</v>
      </c>
      <c r="F131" s="71">
        <f>SUBTOTAL(9,F129:F130)</f>
        <v>150000</v>
      </c>
      <c r="G131" s="71">
        <f>E131-F131</f>
        <v>0</v>
      </c>
      <c r="H131" s="72"/>
      <c r="I131" s="72"/>
      <c r="J131" s="72"/>
      <c r="K131" s="72"/>
      <c r="L131" s="72"/>
      <c r="M131" s="72"/>
      <c r="N131" s="72"/>
      <c r="O131" s="72"/>
      <c r="P131" s="72"/>
      <c r="Q131" s="72"/>
      <c r="R131" s="72"/>
      <c r="S131" s="72"/>
      <c r="T131" s="72"/>
    </row>
    <row r="132" spans="1:20" ht="15" outlineLevel="2">
      <c r="A132" s="68">
        <f>contabilità!A91</f>
        <v>40663</v>
      </c>
      <c r="B132" s="92" t="str">
        <f>contabilità!B91</f>
        <v>10.28</v>
      </c>
      <c r="C132" s="3" t="str">
        <f>contabilità!C91</f>
        <v>UTILI A NUOVO</v>
      </c>
      <c r="D132" s="72">
        <f>contabilità!D91</f>
        <v>0</v>
      </c>
      <c r="E132" s="71">
        <f>contabilità!E91</f>
        <v>0</v>
      </c>
      <c r="F132" s="71">
        <f>contabilità!F91</f>
        <v>315</v>
      </c>
      <c r="G132" s="71"/>
      <c r="H132" s="72"/>
      <c r="I132" s="72"/>
      <c r="J132" s="72"/>
      <c r="K132" s="72"/>
      <c r="L132" s="72"/>
      <c r="M132" s="72"/>
      <c r="N132" s="72"/>
      <c r="O132" s="72"/>
      <c r="P132" s="72"/>
      <c r="Q132" s="72"/>
      <c r="R132" s="72"/>
      <c r="S132" s="72"/>
      <c r="T132" s="72"/>
    </row>
    <row r="133" spans="1:20" ht="15" outlineLevel="1">
      <c r="A133" s="68"/>
      <c r="B133" s="92"/>
      <c r="C133" s="32" t="s">
        <v>107</v>
      </c>
      <c r="D133" s="72"/>
      <c r="E133" s="71">
        <f>SUBTOTAL(9,E132:E132)</f>
        <v>0</v>
      </c>
      <c r="F133" s="71">
        <f>SUBTOTAL(9,F132:F132)</f>
        <v>315</v>
      </c>
      <c r="G133" s="71">
        <f>E133-F133</f>
        <v>-315</v>
      </c>
      <c r="H133" s="72"/>
      <c r="I133" s="72"/>
      <c r="J133" s="72"/>
      <c r="K133" s="72"/>
      <c r="L133" s="72"/>
      <c r="M133" s="72"/>
      <c r="N133" s="72"/>
      <c r="O133" s="72"/>
      <c r="P133" s="72"/>
      <c r="Q133" s="72"/>
      <c r="R133" s="72"/>
      <c r="S133" s="72"/>
      <c r="T133" s="72"/>
    </row>
    <row r="134" spans="1:20" ht="15">
      <c r="A134" s="68"/>
      <c r="B134" s="92"/>
      <c r="C134" s="32" t="s">
        <v>43</v>
      </c>
      <c r="D134" s="72"/>
      <c r="E134" s="71">
        <f>SUBTOTAL(9,E2:E132)</f>
        <v>3165446.46</v>
      </c>
      <c r="F134" s="71">
        <f>SUBTOTAL(9,F2:F132)</f>
        <v>3165446.46</v>
      </c>
      <c r="G134" s="71">
        <f>E134-F134</f>
        <v>0</v>
      </c>
      <c r="H134" s="72"/>
      <c r="I134" s="72"/>
      <c r="J134" s="72"/>
      <c r="K134" s="72"/>
      <c r="L134" s="72"/>
      <c r="M134" s="72"/>
      <c r="N134" s="72"/>
      <c r="O134" s="72"/>
      <c r="P134" s="72"/>
      <c r="Q134" s="72"/>
      <c r="R134" s="72"/>
      <c r="S134" s="72"/>
      <c r="T134" s="72"/>
    </row>
    <row r="135" spans="1:20" ht="15">
      <c r="A135" s="73">
        <f>contabilità!A94</f>
        <v>0</v>
      </c>
      <c r="B135" s="92">
        <f>contabilità!B94</f>
        <v>0</v>
      </c>
      <c r="C135" s="3">
        <f>contabilità!C94</f>
        <v>0</v>
      </c>
      <c r="D135" s="72">
        <f>contabilità!D94</f>
        <v>0</v>
      </c>
      <c r="E135" s="71">
        <f>contabilità!E94</f>
        <v>0</v>
      </c>
      <c r="F135" s="71">
        <f>contabilità!F94</f>
        <v>0</v>
      </c>
      <c r="G135" s="71"/>
      <c r="H135" s="72"/>
      <c r="I135" s="72"/>
      <c r="J135" s="72"/>
      <c r="K135" s="72"/>
      <c r="L135" s="72"/>
      <c r="M135" s="72"/>
      <c r="N135" s="72"/>
      <c r="O135" s="72"/>
      <c r="P135" s="72"/>
      <c r="Q135" s="72"/>
      <c r="R135" s="72"/>
      <c r="S135" s="72"/>
      <c r="T135" s="72"/>
    </row>
    <row r="136" spans="1:20" ht="15">
      <c r="A136" s="68">
        <f>contabilità!A97</f>
        <v>0</v>
      </c>
      <c r="B136" s="92">
        <f>contabilità!B97</f>
        <v>0</v>
      </c>
      <c r="C136" s="3">
        <f>contabilità!C97</f>
        <v>0</v>
      </c>
      <c r="D136" s="72">
        <f>contabilità!D97</f>
        <v>0</v>
      </c>
      <c r="E136" s="71">
        <f>contabilità!E97</f>
        <v>0</v>
      </c>
      <c r="F136" s="71">
        <f>contabilità!F97</f>
        <v>0</v>
      </c>
      <c r="G136" s="71"/>
      <c r="H136" s="72"/>
      <c r="I136" s="72"/>
      <c r="J136" s="72"/>
      <c r="K136" s="72"/>
      <c r="L136" s="72"/>
      <c r="M136" s="72"/>
      <c r="N136" s="72"/>
      <c r="O136" s="72"/>
      <c r="P136" s="72"/>
      <c r="Q136" s="72"/>
      <c r="R136" s="72"/>
      <c r="S136" s="72"/>
      <c r="T136" s="72"/>
    </row>
    <row r="137" spans="1:20" ht="15">
      <c r="A137" s="68">
        <f>contabilità!A98</f>
        <v>0</v>
      </c>
      <c r="B137" s="92">
        <f>contabilità!B98</f>
        <v>0</v>
      </c>
      <c r="C137" s="3">
        <f>contabilità!C98</f>
        <v>0</v>
      </c>
      <c r="D137" s="70">
        <f>contabilità!D98</f>
        <v>0</v>
      </c>
      <c r="E137" s="71">
        <f>contabilità!E98</f>
        <v>0</v>
      </c>
      <c r="F137" s="71">
        <f>contabilità!F98</f>
        <v>0</v>
      </c>
      <c r="G137" s="71"/>
      <c r="H137" s="72"/>
      <c r="I137" s="72"/>
      <c r="J137" s="72"/>
      <c r="K137" s="72"/>
      <c r="L137" s="72"/>
      <c r="M137" s="72"/>
      <c r="N137" s="72"/>
      <c r="O137" s="72"/>
      <c r="P137" s="72"/>
      <c r="Q137" s="72"/>
      <c r="R137" s="72"/>
      <c r="S137" s="72"/>
      <c r="T137" s="72"/>
    </row>
    <row r="138" spans="1:20" ht="15">
      <c r="A138" s="68">
        <f>contabilità!A99</f>
        <v>0</v>
      </c>
      <c r="B138" s="92">
        <f>contabilità!B99</f>
        <v>0</v>
      </c>
      <c r="C138" s="3">
        <f>contabilità!C99</f>
        <v>0</v>
      </c>
      <c r="D138" s="70">
        <f>contabilità!D99</f>
        <v>0</v>
      </c>
      <c r="E138" s="71">
        <f>contabilità!E99</f>
        <v>0</v>
      </c>
      <c r="F138" s="71">
        <f>contabilità!F99</f>
        <v>0</v>
      </c>
      <c r="G138" s="71"/>
      <c r="H138" s="72"/>
      <c r="I138" s="72"/>
      <c r="J138" s="72"/>
      <c r="K138" s="72"/>
      <c r="L138" s="72"/>
      <c r="M138" s="72"/>
      <c r="N138" s="72"/>
      <c r="O138" s="72"/>
      <c r="P138" s="72"/>
      <c r="Q138" s="72"/>
      <c r="R138" s="72"/>
      <c r="S138" s="72"/>
      <c r="T138" s="72"/>
    </row>
    <row r="139" spans="1:20" ht="15">
      <c r="A139" s="68">
        <f>contabilità!A100</f>
        <v>0</v>
      </c>
      <c r="B139" s="92">
        <f>contabilità!B100</f>
        <v>0</v>
      </c>
      <c r="C139" s="3">
        <f>contabilità!C100</f>
        <v>0</v>
      </c>
      <c r="D139" s="70">
        <f>contabilità!D100</f>
        <v>0</v>
      </c>
      <c r="E139" s="71">
        <f>contabilità!E100</f>
        <v>0</v>
      </c>
      <c r="F139" s="71">
        <f>contabilità!F100</f>
        <v>0</v>
      </c>
      <c r="G139" s="71"/>
      <c r="H139" s="72"/>
      <c r="I139" s="72"/>
      <c r="J139" s="72"/>
      <c r="K139" s="72"/>
      <c r="L139" s="72"/>
      <c r="M139" s="72"/>
      <c r="N139" s="72"/>
      <c r="O139" s="72"/>
      <c r="P139" s="72"/>
      <c r="Q139" s="72"/>
      <c r="R139" s="72"/>
      <c r="S139" s="72"/>
      <c r="T139" s="72"/>
    </row>
    <row r="140" spans="1:20" ht="15">
      <c r="A140" s="68">
        <f>contabilità!A101</f>
        <v>0</v>
      </c>
      <c r="B140" s="92">
        <f>contabilità!B101</f>
        <v>0</v>
      </c>
      <c r="C140" s="3">
        <f>contabilità!C101</f>
        <v>0</v>
      </c>
      <c r="D140" s="70">
        <f>contabilità!D101</f>
        <v>0</v>
      </c>
      <c r="E140" s="71">
        <f>contabilità!E101</f>
        <v>0</v>
      </c>
      <c r="F140" s="71">
        <f>contabilità!F101</f>
        <v>0</v>
      </c>
      <c r="G140" s="71"/>
      <c r="H140" s="72"/>
      <c r="I140" s="72"/>
      <c r="J140" s="72"/>
      <c r="K140" s="72"/>
      <c r="L140" s="72"/>
      <c r="M140" s="72"/>
      <c r="N140" s="72"/>
      <c r="O140" s="72"/>
      <c r="P140" s="72"/>
      <c r="Q140" s="72"/>
      <c r="R140" s="72"/>
      <c r="S140" s="72"/>
      <c r="T140" s="72"/>
    </row>
    <row r="141" spans="1:20" ht="15">
      <c r="A141" s="68">
        <f>contabilità!A102</f>
        <v>0</v>
      </c>
      <c r="B141" s="92">
        <f>contabilità!B102</f>
        <v>0</v>
      </c>
      <c r="C141" s="3">
        <f>contabilità!C102</f>
        <v>0</v>
      </c>
      <c r="D141" s="70">
        <f>contabilità!D102</f>
        <v>0</v>
      </c>
      <c r="E141" s="71">
        <f>contabilità!E102</f>
        <v>0</v>
      </c>
      <c r="F141" s="71">
        <f>contabilità!F102</f>
        <v>0</v>
      </c>
      <c r="G141" s="71"/>
      <c r="H141" s="72"/>
      <c r="I141" s="72"/>
      <c r="J141" s="72"/>
      <c r="K141" s="72"/>
      <c r="L141" s="72"/>
      <c r="M141" s="72"/>
      <c r="N141" s="72"/>
      <c r="O141" s="72"/>
      <c r="P141" s="72"/>
      <c r="Q141" s="72"/>
      <c r="R141" s="72"/>
      <c r="S141" s="72"/>
      <c r="T141" s="72"/>
    </row>
    <row r="142" spans="1:20" ht="15">
      <c r="A142" s="68">
        <f>contabilità!A103</f>
        <v>0</v>
      </c>
      <c r="B142" s="92">
        <f>contabilità!B103</f>
        <v>0</v>
      </c>
      <c r="C142" s="3">
        <f>contabilità!C103</f>
        <v>0</v>
      </c>
      <c r="D142" s="70">
        <f>contabilità!D103</f>
        <v>0</v>
      </c>
      <c r="E142" s="71">
        <f>contabilità!E103</f>
        <v>0</v>
      </c>
      <c r="F142" s="71">
        <f>contabilità!F103</f>
        <v>0</v>
      </c>
      <c r="G142" s="71"/>
      <c r="H142" s="72"/>
      <c r="I142" s="72"/>
      <c r="J142" s="72"/>
      <c r="K142" s="72"/>
      <c r="L142" s="72"/>
      <c r="M142" s="72"/>
      <c r="N142" s="72"/>
      <c r="O142" s="72"/>
      <c r="P142" s="72"/>
      <c r="Q142" s="72"/>
      <c r="R142" s="72"/>
      <c r="S142" s="72"/>
      <c r="T142" s="72"/>
    </row>
    <row r="143" spans="1:20" ht="15">
      <c r="A143" s="68">
        <f>contabilità!A104</f>
        <v>0</v>
      </c>
      <c r="B143" s="92">
        <f>contabilità!B104</f>
        <v>0</v>
      </c>
      <c r="C143" s="3">
        <f>contabilità!C104</f>
        <v>0</v>
      </c>
      <c r="D143" s="70">
        <f>contabilità!D104</f>
        <v>0</v>
      </c>
      <c r="E143" s="71">
        <f>contabilità!E104</f>
        <v>0</v>
      </c>
      <c r="F143" s="71">
        <f>contabilità!F104</f>
        <v>0</v>
      </c>
      <c r="G143" s="71"/>
      <c r="H143" s="72"/>
      <c r="I143" s="72"/>
      <c r="J143" s="72"/>
      <c r="K143" s="72"/>
      <c r="L143" s="72"/>
      <c r="M143" s="72"/>
      <c r="N143" s="72"/>
      <c r="O143" s="72"/>
      <c r="P143" s="72"/>
      <c r="Q143" s="72"/>
      <c r="R143" s="72"/>
      <c r="S143" s="72"/>
      <c r="T143" s="72"/>
    </row>
    <row r="144" spans="1:20" ht="15">
      <c r="A144" s="68">
        <f>contabilità!A105</f>
        <v>0</v>
      </c>
      <c r="B144" s="92">
        <f>contabilità!B105</f>
        <v>0</v>
      </c>
      <c r="C144" s="3">
        <f>contabilità!C105</f>
        <v>0</v>
      </c>
      <c r="D144" s="70">
        <f>contabilità!D105</f>
        <v>0</v>
      </c>
      <c r="E144" s="71">
        <f>contabilità!E105</f>
        <v>0</v>
      </c>
      <c r="F144" s="71">
        <f>contabilità!F105</f>
        <v>0</v>
      </c>
      <c r="G144" s="71"/>
      <c r="H144" s="72"/>
      <c r="I144" s="72"/>
      <c r="J144" s="72"/>
      <c r="K144" s="72"/>
      <c r="L144" s="72"/>
      <c r="M144" s="72"/>
      <c r="N144" s="72"/>
      <c r="O144" s="72"/>
      <c r="P144" s="72"/>
      <c r="Q144" s="72"/>
      <c r="R144" s="72"/>
      <c r="S144" s="72"/>
      <c r="T144" s="72"/>
    </row>
    <row r="145" spans="1:20" ht="15">
      <c r="A145" s="68">
        <f>contabilità!A106</f>
        <v>0</v>
      </c>
      <c r="B145" s="92">
        <f>contabilità!B106</f>
        <v>0</v>
      </c>
      <c r="C145" s="3">
        <f>contabilità!C106</f>
        <v>0</v>
      </c>
      <c r="D145" s="70">
        <f>contabilità!D106</f>
        <v>0</v>
      </c>
      <c r="E145" s="71">
        <f>contabilità!E106</f>
        <v>0</v>
      </c>
      <c r="F145" s="71">
        <f>contabilità!F106</f>
        <v>0</v>
      </c>
      <c r="G145" s="71"/>
      <c r="H145" s="72"/>
      <c r="I145" s="72"/>
      <c r="J145" s="72"/>
      <c r="K145" s="72"/>
      <c r="L145" s="72"/>
      <c r="M145" s="72"/>
      <c r="N145" s="72"/>
      <c r="O145" s="72"/>
      <c r="P145" s="72"/>
      <c r="Q145" s="72"/>
      <c r="R145" s="72"/>
      <c r="S145" s="72"/>
      <c r="T145" s="72"/>
    </row>
    <row r="146" spans="1:20" ht="15">
      <c r="A146" s="68">
        <f>contabilità!A107</f>
        <v>0</v>
      </c>
      <c r="B146" s="92">
        <f>contabilità!B107</f>
        <v>0</v>
      </c>
      <c r="C146" s="3">
        <f>contabilità!C107</f>
        <v>0</v>
      </c>
      <c r="D146" s="70">
        <f>contabilità!D107</f>
        <v>0</v>
      </c>
      <c r="E146" s="71">
        <f>contabilità!E107</f>
        <v>0</v>
      </c>
      <c r="F146" s="71">
        <f>contabilità!F107</f>
        <v>0</v>
      </c>
      <c r="G146" s="71"/>
      <c r="H146" s="72"/>
      <c r="I146" s="72"/>
      <c r="J146" s="72"/>
      <c r="K146" s="72"/>
      <c r="L146" s="72"/>
      <c r="M146" s="72"/>
      <c r="N146" s="72"/>
      <c r="O146" s="72"/>
      <c r="P146" s="72"/>
      <c r="Q146" s="72"/>
      <c r="R146" s="72"/>
      <c r="S146" s="72"/>
      <c r="T146" s="72"/>
    </row>
    <row r="147" spans="1:20" ht="15">
      <c r="A147" s="68">
        <f>contabilità!A108</f>
        <v>0</v>
      </c>
      <c r="B147" s="92">
        <f>contabilità!B108</f>
        <v>0</v>
      </c>
      <c r="C147" s="3">
        <f>contabilità!C108</f>
        <v>0</v>
      </c>
      <c r="D147" s="70">
        <f>contabilità!D108</f>
        <v>0</v>
      </c>
      <c r="E147" s="71">
        <f>contabilità!E108</f>
        <v>0</v>
      </c>
      <c r="F147" s="71">
        <f>contabilità!F108</f>
        <v>0</v>
      </c>
      <c r="G147" s="71"/>
      <c r="H147" s="72"/>
      <c r="I147" s="72"/>
      <c r="J147" s="72"/>
      <c r="K147" s="72"/>
      <c r="L147" s="72"/>
      <c r="M147" s="72"/>
      <c r="N147" s="72"/>
      <c r="O147" s="72"/>
      <c r="P147" s="72"/>
      <c r="Q147" s="72"/>
      <c r="R147" s="72"/>
      <c r="S147" s="72"/>
      <c r="T147" s="72"/>
    </row>
    <row r="148" spans="1:20" ht="15">
      <c r="A148" s="68">
        <f>contabilità!A109</f>
        <v>0</v>
      </c>
      <c r="B148" s="92">
        <f>contabilità!B109</f>
        <v>0</v>
      </c>
      <c r="C148" s="3">
        <f>contabilità!C109</f>
        <v>0</v>
      </c>
      <c r="D148" s="70">
        <f>contabilità!D109</f>
        <v>0</v>
      </c>
      <c r="E148" s="71">
        <f>contabilità!E109</f>
        <v>0</v>
      </c>
      <c r="F148" s="71">
        <f>contabilità!F109</f>
        <v>0</v>
      </c>
      <c r="G148" s="71"/>
      <c r="H148" s="72"/>
      <c r="I148" s="72"/>
      <c r="J148" s="72"/>
      <c r="K148" s="72"/>
      <c r="L148" s="72"/>
      <c r="M148" s="72"/>
      <c r="N148" s="72"/>
      <c r="O148" s="72"/>
      <c r="P148" s="72"/>
      <c r="Q148" s="72"/>
      <c r="R148" s="72"/>
      <c r="S148" s="72"/>
      <c r="T148" s="72"/>
    </row>
    <row r="149" spans="1:20" ht="15">
      <c r="A149" s="68">
        <f>contabilità!A110</f>
        <v>0</v>
      </c>
      <c r="B149" s="92">
        <f>contabilità!B110</f>
        <v>0</v>
      </c>
      <c r="C149" s="3">
        <f>contabilità!C110</f>
        <v>0</v>
      </c>
      <c r="D149" s="70">
        <f>contabilità!D110</f>
        <v>0</v>
      </c>
      <c r="E149" s="71">
        <f>contabilità!E110</f>
        <v>0</v>
      </c>
      <c r="F149" s="71">
        <f>contabilità!F110</f>
        <v>0</v>
      </c>
      <c r="G149" s="71"/>
      <c r="H149" s="72"/>
      <c r="I149" s="72"/>
      <c r="J149" s="72"/>
      <c r="K149" s="72"/>
      <c r="L149" s="72"/>
      <c r="M149" s="72"/>
      <c r="N149" s="72"/>
      <c r="O149" s="72"/>
      <c r="P149" s="72"/>
      <c r="Q149" s="72"/>
      <c r="R149" s="72"/>
      <c r="S149" s="72"/>
      <c r="T149" s="72"/>
    </row>
    <row r="150" spans="1:20" ht="15">
      <c r="A150" s="68">
        <f>contabilità!A111</f>
        <v>0</v>
      </c>
      <c r="B150" s="92">
        <f>contabilità!B111</f>
        <v>0</v>
      </c>
      <c r="C150" s="3">
        <f>contabilità!C111</f>
        <v>0</v>
      </c>
      <c r="D150" s="70">
        <f>contabilità!D111</f>
        <v>0</v>
      </c>
      <c r="E150" s="71">
        <f>contabilità!E111</f>
        <v>0</v>
      </c>
      <c r="F150" s="71">
        <f>contabilità!F111</f>
        <v>0</v>
      </c>
      <c r="G150" s="71"/>
      <c r="H150" s="72"/>
      <c r="I150" s="72"/>
      <c r="J150" s="72"/>
      <c r="K150" s="72"/>
      <c r="L150" s="72"/>
      <c r="M150" s="72"/>
      <c r="N150" s="72"/>
      <c r="O150" s="72"/>
      <c r="P150" s="72"/>
      <c r="Q150" s="72"/>
      <c r="R150" s="72"/>
      <c r="S150" s="72"/>
      <c r="T150" s="72"/>
    </row>
    <row r="151" spans="1:20" ht="15">
      <c r="A151" s="68">
        <f>contabilità!A112</f>
        <v>0</v>
      </c>
      <c r="B151" s="92">
        <f>contabilità!B112</f>
        <v>0</v>
      </c>
      <c r="C151" s="3">
        <f>contabilità!C112</f>
        <v>0</v>
      </c>
      <c r="D151" s="70">
        <f>contabilità!D112</f>
        <v>0</v>
      </c>
      <c r="E151" s="71">
        <f>contabilità!E112</f>
        <v>0</v>
      </c>
      <c r="F151" s="71">
        <f>contabilità!F112</f>
        <v>0</v>
      </c>
      <c r="G151" s="71"/>
      <c r="H151" s="72"/>
      <c r="I151" s="72"/>
      <c r="J151" s="72"/>
      <c r="K151" s="72"/>
      <c r="L151" s="72"/>
      <c r="M151" s="72"/>
      <c r="N151" s="72"/>
      <c r="O151" s="72"/>
      <c r="P151" s="72"/>
      <c r="Q151" s="72"/>
      <c r="R151" s="72"/>
      <c r="S151" s="72"/>
      <c r="T151" s="72"/>
    </row>
    <row r="152" spans="1:20" ht="15">
      <c r="A152" s="68">
        <f>contabilità!A113</f>
        <v>0</v>
      </c>
      <c r="B152" s="92">
        <f>contabilità!B113</f>
        <v>0</v>
      </c>
      <c r="C152" s="3">
        <f>contabilità!C113</f>
        <v>0</v>
      </c>
      <c r="D152" s="70">
        <f>contabilità!D113</f>
        <v>0</v>
      </c>
      <c r="E152" s="71">
        <f>contabilità!E113</f>
        <v>0</v>
      </c>
      <c r="F152" s="71">
        <f>contabilità!F113</f>
        <v>0</v>
      </c>
      <c r="G152" s="71"/>
      <c r="H152" s="72"/>
      <c r="I152" s="72"/>
      <c r="J152" s="72"/>
      <c r="K152" s="72"/>
      <c r="L152" s="72"/>
      <c r="M152" s="72"/>
      <c r="N152" s="72"/>
      <c r="O152" s="72"/>
      <c r="P152" s="72"/>
      <c r="Q152" s="72"/>
      <c r="R152" s="72"/>
      <c r="S152" s="72"/>
      <c r="T152" s="72"/>
    </row>
    <row r="153" spans="1:20" ht="15">
      <c r="A153" s="68">
        <f>contabilità!A114</f>
        <v>0</v>
      </c>
      <c r="B153" s="92">
        <f>contabilità!B114</f>
        <v>0</v>
      </c>
      <c r="C153" s="3">
        <f>contabilità!C114</f>
        <v>0</v>
      </c>
      <c r="D153" s="70">
        <f>contabilità!D114</f>
        <v>0</v>
      </c>
      <c r="E153" s="71">
        <f>contabilità!E114</f>
        <v>0</v>
      </c>
      <c r="F153" s="71">
        <f>contabilità!F114</f>
        <v>0</v>
      </c>
      <c r="G153" s="71"/>
      <c r="H153" s="72"/>
      <c r="I153" s="72"/>
      <c r="J153" s="72"/>
      <c r="K153" s="72"/>
      <c r="L153" s="72"/>
      <c r="M153" s="72"/>
      <c r="N153" s="72"/>
      <c r="O153" s="72"/>
      <c r="P153" s="72"/>
      <c r="Q153" s="72"/>
      <c r="R153" s="72"/>
      <c r="S153" s="72"/>
      <c r="T153" s="72"/>
    </row>
    <row r="154" spans="1:20" ht="15">
      <c r="A154" s="68">
        <f>contabilità!A115</f>
        <v>0</v>
      </c>
      <c r="B154" s="92">
        <f>contabilità!B115</f>
        <v>0</v>
      </c>
      <c r="C154" s="3">
        <f>contabilità!C115</f>
        <v>0</v>
      </c>
      <c r="D154" s="70">
        <f>contabilità!D115</f>
        <v>0</v>
      </c>
      <c r="E154" s="71">
        <f>contabilità!E115</f>
        <v>0</v>
      </c>
      <c r="F154" s="71">
        <f>contabilità!F115</f>
        <v>0</v>
      </c>
      <c r="G154" s="71"/>
      <c r="H154" s="72"/>
      <c r="I154" s="72"/>
      <c r="J154" s="72"/>
      <c r="K154" s="72"/>
      <c r="L154" s="72"/>
      <c r="M154" s="72"/>
      <c r="N154" s="72"/>
      <c r="O154" s="72"/>
      <c r="P154" s="72"/>
      <c r="Q154" s="72"/>
      <c r="R154" s="72"/>
      <c r="S154" s="72"/>
      <c r="T154" s="72"/>
    </row>
    <row r="155" spans="1:20" ht="15">
      <c r="A155" s="68">
        <f>contabilità!A116</f>
        <v>0</v>
      </c>
      <c r="B155" s="92">
        <f>contabilità!B116</f>
        <v>0</v>
      </c>
      <c r="C155" s="3">
        <f>contabilità!C116</f>
        <v>0</v>
      </c>
      <c r="D155" s="70">
        <f>contabilità!D116</f>
        <v>0</v>
      </c>
      <c r="E155" s="71">
        <f>contabilità!E116</f>
        <v>0</v>
      </c>
      <c r="F155" s="71">
        <f>contabilità!F116</f>
        <v>0</v>
      </c>
      <c r="G155" s="71"/>
      <c r="H155" s="72"/>
      <c r="I155" s="72"/>
      <c r="J155" s="72"/>
      <c r="K155" s="72"/>
      <c r="L155" s="72"/>
      <c r="M155" s="72"/>
      <c r="N155" s="72"/>
      <c r="O155" s="72"/>
      <c r="P155" s="72"/>
      <c r="Q155" s="72"/>
      <c r="R155" s="72"/>
      <c r="S155" s="72"/>
      <c r="T155" s="72"/>
    </row>
    <row r="156" spans="1:20" ht="15">
      <c r="A156" s="68">
        <f>contabilità!A117</f>
        <v>0</v>
      </c>
      <c r="B156" s="92">
        <f>contabilità!B117</f>
        <v>0</v>
      </c>
      <c r="C156" s="3">
        <f>contabilità!C117</f>
        <v>0</v>
      </c>
      <c r="D156" s="70">
        <f>contabilità!D117</f>
        <v>0</v>
      </c>
      <c r="E156" s="71">
        <f>contabilità!E117</f>
        <v>0</v>
      </c>
      <c r="F156" s="71">
        <f>contabilità!F117</f>
        <v>0</v>
      </c>
      <c r="G156" s="71"/>
      <c r="H156" s="72"/>
      <c r="I156" s="72"/>
      <c r="J156" s="72"/>
      <c r="K156" s="72"/>
      <c r="L156" s="72"/>
      <c r="M156" s="72"/>
      <c r="N156" s="72"/>
      <c r="O156" s="72"/>
      <c r="P156" s="72"/>
      <c r="Q156" s="72"/>
      <c r="R156" s="72"/>
      <c r="S156" s="72"/>
      <c r="T156" s="72"/>
    </row>
    <row r="157" spans="1:20" ht="15">
      <c r="A157" s="68">
        <f>contabilità!A118</f>
        <v>0</v>
      </c>
      <c r="B157" s="92">
        <f>contabilità!B118</f>
        <v>0</v>
      </c>
      <c r="C157" s="3">
        <f>contabilità!C118</f>
        <v>0</v>
      </c>
      <c r="D157" s="70">
        <f>contabilità!D118</f>
        <v>0</v>
      </c>
      <c r="E157" s="71">
        <f>contabilità!E118</f>
        <v>0</v>
      </c>
      <c r="F157" s="71">
        <f>contabilità!F118</f>
        <v>0</v>
      </c>
      <c r="G157" s="71"/>
      <c r="H157" s="72"/>
      <c r="I157" s="72"/>
      <c r="J157" s="72"/>
      <c r="K157" s="72"/>
      <c r="L157" s="72"/>
      <c r="M157" s="72"/>
      <c r="N157" s="72"/>
      <c r="O157" s="72"/>
      <c r="P157" s="72"/>
      <c r="Q157" s="72"/>
      <c r="R157" s="72"/>
      <c r="S157" s="72"/>
      <c r="T157" s="72"/>
    </row>
    <row r="158" spans="1:20" ht="15">
      <c r="A158" s="68">
        <f>contabilità!A119</f>
        <v>0</v>
      </c>
      <c r="B158" s="92">
        <f>contabilità!B119</f>
        <v>0</v>
      </c>
      <c r="C158" s="3">
        <f>contabilità!C119</f>
        <v>0</v>
      </c>
      <c r="D158" s="70">
        <f>contabilità!D119</f>
        <v>0</v>
      </c>
      <c r="E158" s="71">
        <f>contabilità!E119</f>
        <v>0</v>
      </c>
      <c r="F158" s="71">
        <f>contabilità!F119</f>
        <v>0</v>
      </c>
      <c r="G158" s="71"/>
      <c r="H158" s="72"/>
      <c r="I158" s="72"/>
      <c r="J158" s="72"/>
      <c r="K158" s="72"/>
      <c r="L158" s="72"/>
      <c r="M158" s="72"/>
      <c r="N158" s="72"/>
      <c r="O158" s="72"/>
      <c r="P158" s="72"/>
      <c r="Q158" s="72"/>
      <c r="R158" s="72"/>
      <c r="S158" s="72"/>
      <c r="T158" s="72"/>
    </row>
    <row r="159" spans="1:20" ht="15">
      <c r="A159" s="68">
        <f>contabilità!A120</f>
        <v>0</v>
      </c>
      <c r="B159" s="92">
        <f>contabilità!B120</f>
        <v>0</v>
      </c>
      <c r="C159" s="3">
        <f>contabilità!C120</f>
        <v>0</v>
      </c>
      <c r="D159" s="70">
        <f>contabilità!D120</f>
        <v>0</v>
      </c>
      <c r="E159" s="71">
        <f>contabilità!E120</f>
        <v>0</v>
      </c>
      <c r="F159" s="71">
        <f>contabilità!F120</f>
        <v>0</v>
      </c>
      <c r="G159" s="71"/>
      <c r="H159" s="72"/>
      <c r="I159" s="72"/>
      <c r="J159" s="72"/>
      <c r="K159" s="72"/>
      <c r="L159" s="72"/>
      <c r="M159" s="72"/>
      <c r="N159" s="72"/>
      <c r="O159" s="72"/>
      <c r="P159" s="72"/>
      <c r="Q159" s="72"/>
      <c r="R159" s="72"/>
      <c r="S159" s="72"/>
      <c r="T159" s="72"/>
    </row>
    <row r="160" spans="1:20" ht="15">
      <c r="A160" s="68">
        <f>contabilità!A121</f>
        <v>0</v>
      </c>
      <c r="B160" s="92">
        <f>contabilità!B121</f>
        <v>0</v>
      </c>
      <c r="C160" s="3">
        <f>contabilità!C121</f>
        <v>0</v>
      </c>
      <c r="D160" s="70">
        <f>contabilità!D121</f>
        <v>0</v>
      </c>
      <c r="E160" s="71">
        <f>contabilità!E121</f>
        <v>0</v>
      </c>
      <c r="F160" s="71">
        <f>contabilità!F121</f>
        <v>0</v>
      </c>
      <c r="G160" s="71"/>
      <c r="H160" s="72"/>
      <c r="I160" s="72"/>
      <c r="J160" s="72"/>
      <c r="K160" s="72"/>
      <c r="L160" s="72"/>
      <c r="M160" s="72"/>
      <c r="N160" s="72"/>
      <c r="O160" s="72"/>
      <c r="P160" s="72"/>
      <c r="Q160" s="72"/>
      <c r="R160" s="72"/>
      <c r="S160" s="72"/>
      <c r="T160" s="72"/>
    </row>
    <row r="161" spans="1:20" ht="15">
      <c r="A161" s="68">
        <f>contabilità!A122</f>
        <v>0</v>
      </c>
      <c r="B161" s="92">
        <f>contabilità!B122</f>
        <v>0</v>
      </c>
      <c r="C161" s="3">
        <f>contabilità!C122</f>
        <v>0</v>
      </c>
      <c r="D161" s="70">
        <f>contabilità!D122</f>
        <v>0</v>
      </c>
      <c r="E161" s="71">
        <f>contabilità!E122</f>
        <v>0</v>
      </c>
      <c r="F161" s="71">
        <f>contabilità!F122</f>
        <v>0</v>
      </c>
      <c r="G161" s="71"/>
      <c r="H161" s="72"/>
      <c r="I161" s="72"/>
      <c r="J161" s="72"/>
      <c r="K161" s="72"/>
      <c r="L161" s="72"/>
      <c r="M161" s="72"/>
      <c r="N161" s="72"/>
      <c r="O161" s="72"/>
      <c r="P161" s="72"/>
      <c r="Q161" s="72"/>
      <c r="R161" s="72"/>
      <c r="S161" s="72"/>
      <c r="T161" s="72"/>
    </row>
    <row r="162" spans="1:20" ht="15">
      <c r="A162" s="68">
        <f>contabilità!A123</f>
        <v>0</v>
      </c>
      <c r="B162" s="92">
        <f>contabilità!B123</f>
        <v>0</v>
      </c>
      <c r="C162" s="3">
        <f>contabilità!C123</f>
        <v>0</v>
      </c>
      <c r="D162" s="70">
        <f>contabilità!D123</f>
        <v>0</v>
      </c>
      <c r="E162" s="71">
        <f>contabilità!E123</f>
        <v>0</v>
      </c>
      <c r="F162" s="71">
        <f>contabilità!F123</f>
        <v>0</v>
      </c>
      <c r="G162" s="71"/>
      <c r="H162" s="72"/>
      <c r="I162" s="72"/>
      <c r="J162" s="72"/>
      <c r="K162" s="72"/>
      <c r="L162" s="72"/>
      <c r="M162" s="72"/>
      <c r="N162" s="72"/>
      <c r="O162" s="72"/>
      <c r="P162" s="72"/>
      <c r="Q162" s="72"/>
      <c r="R162" s="72"/>
      <c r="S162" s="72"/>
      <c r="T162" s="72"/>
    </row>
    <row r="163" spans="1:20" ht="15">
      <c r="A163" s="68">
        <f>contabilità!A124</f>
        <v>0</v>
      </c>
      <c r="B163" s="92">
        <f>contabilità!B124</f>
        <v>0</v>
      </c>
      <c r="C163" s="3">
        <f>contabilità!C124</f>
        <v>0</v>
      </c>
      <c r="D163" s="70">
        <f>contabilità!D124</f>
        <v>0</v>
      </c>
      <c r="E163" s="71">
        <f>contabilità!E124</f>
        <v>0</v>
      </c>
      <c r="F163" s="71">
        <f>contabilità!F124</f>
        <v>0</v>
      </c>
      <c r="G163" s="71"/>
      <c r="H163" s="72"/>
      <c r="I163" s="72"/>
      <c r="J163" s="72"/>
      <c r="K163" s="72"/>
      <c r="L163" s="72"/>
      <c r="M163" s="72"/>
      <c r="N163" s="72"/>
      <c r="O163" s="72"/>
      <c r="P163" s="72"/>
      <c r="Q163" s="72"/>
      <c r="R163" s="72"/>
      <c r="S163" s="72"/>
      <c r="T163" s="72"/>
    </row>
    <row r="164" spans="1:20" ht="15">
      <c r="A164" s="68">
        <f>contabilità!A125</f>
        <v>0</v>
      </c>
      <c r="B164" s="92">
        <f>contabilità!B125</f>
        <v>0</v>
      </c>
      <c r="C164" s="3">
        <f>contabilità!C125</f>
        <v>0</v>
      </c>
      <c r="D164" s="70">
        <f>contabilità!D125</f>
        <v>0</v>
      </c>
      <c r="E164" s="71">
        <f>contabilità!E125</f>
        <v>0</v>
      </c>
      <c r="F164" s="71">
        <f>contabilità!F125</f>
        <v>0</v>
      </c>
      <c r="G164" s="71"/>
      <c r="H164" s="72"/>
      <c r="I164" s="72"/>
      <c r="J164" s="72"/>
      <c r="K164" s="72"/>
      <c r="L164" s="72"/>
      <c r="M164" s="72"/>
      <c r="N164" s="72"/>
      <c r="O164" s="72"/>
      <c r="P164" s="72"/>
      <c r="Q164" s="72"/>
      <c r="R164" s="72"/>
      <c r="S164" s="72"/>
      <c r="T164" s="72"/>
    </row>
    <row r="165" spans="1:20" ht="15">
      <c r="A165" s="68">
        <f>contabilità!A126</f>
        <v>0</v>
      </c>
      <c r="B165" s="92">
        <f>contabilità!B126</f>
        <v>0</v>
      </c>
      <c r="C165" s="3">
        <f>contabilità!C126</f>
        <v>0</v>
      </c>
      <c r="D165" s="70">
        <f>contabilità!D126</f>
        <v>0</v>
      </c>
      <c r="E165" s="71">
        <f>contabilità!E126</f>
        <v>0</v>
      </c>
      <c r="F165" s="71">
        <f>contabilità!F126</f>
        <v>0</v>
      </c>
      <c r="G165" s="71"/>
      <c r="H165" s="72"/>
      <c r="I165" s="72"/>
      <c r="J165" s="72"/>
      <c r="K165" s="72"/>
      <c r="L165" s="72"/>
      <c r="M165" s="72"/>
      <c r="N165" s="72"/>
      <c r="O165" s="72"/>
      <c r="P165" s="72"/>
      <c r="Q165" s="72"/>
      <c r="R165" s="72"/>
      <c r="S165" s="72"/>
      <c r="T165" s="72"/>
    </row>
    <row r="166" spans="1:20" ht="15">
      <c r="A166" s="68"/>
      <c r="B166" s="69"/>
      <c r="C166" s="3"/>
      <c r="D166" s="70"/>
      <c r="E166" s="71"/>
      <c r="F166" s="71"/>
      <c r="G166" s="71"/>
      <c r="H166" s="72"/>
      <c r="I166" s="72"/>
      <c r="J166" s="72"/>
      <c r="K166" s="72"/>
      <c r="L166" s="72"/>
      <c r="M166" s="72"/>
      <c r="N166" s="72"/>
      <c r="O166" s="72"/>
      <c r="P166" s="72"/>
      <c r="Q166" s="72"/>
      <c r="R166" s="72"/>
      <c r="S166" s="72"/>
      <c r="T166" s="72"/>
    </row>
    <row r="167" spans="1:20" ht="15">
      <c r="A167" s="68"/>
      <c r="B167" s="69"/>
      <c r="C167" s="3"/>
      <c r="D167" s="70"/>
      <c r="E167" s="71"/>
      <c r="F167" s="71"/>
      <c r="G167" s="71"/>
      <c r="H167" s="72"/>
      <c r="I167" s="72"/>
      <c r="J167" s="72"/>
      <c r="K167" s="72"/>
      <c r="L167" s="72"/>
      <c r="M167" s="72"/>
      <c r="N167" s="72"/>
      <c r="O167" s="72"/>
      <c r="P167" s="72"/>
      <c r="Q167" s="72"/>
      <c r="R167" s="72"/>
      <c r="S167" s="72"/>
      <c r="T167" s="72"/>
    </row>
    <row r="168" spans="1:20" ht="15">
      <c r="A168" s="68"/>
      <c r="B168" s="69"/>
      <c r="C168" s="3"/>
      <c r="D168" s="70"/>
      <c r="E168" s="71"/>
      <c r="F168" s="71"/>
      <c r="G168" s="71"/>
      <c r="H168" s="72"/>
      <c r="I168" s="72"/>
      <c r="J168" s="72"/>
      <c r="K168" s="72"/>
      <c r="L168" s="72"/>
      <c r="M168" s="72"/>
      <c r="N168" s="72"/>
      <c r="O168" s="72"/>
      <c r="P168" s="72"/>
      <c r="Q168" s="72"/>
      <c r="R168" s="72"/>
      <c r="S168" s="72"/>
      <c r="T168" s="72"/>
    </row>
    <row r="169" spans="1:20" ht="15">
      <c r="A169" s="68"/>
      <c r="B169" s="69"/>
      <c r="C169" s="3"/>
      <c r="D169" s="70"/>
      <c r="E169" s="71"/>
      <c r="F169" s="71"/>
      <c r="G169" s="71"/>
      <c r="H169" s="72"/>
      <c r="I169" s="72"/>
      <c r="J169" s="72"/>
      <c r="K169" s="72"/>
      <c r="L169" s="72"/>
      <c r="M169" s="72"/>
      <c r="N169" s="72"/>
      <c r="O169" s="72"/>
      <c r="P169" s="72"/>
      <c r="Q169" s="72"/>
      <c r="R169" s="72"/>
      <c r="S169" s="72"/>
      <c r="T169" s="72"/>
    </row>
    <row r="170" spans="1:20" ht="15">
      <c r="A170" s="72"/>
      <c r="B170" s="72"/>
      <c r="C170" s="72"/>
      <c r="D170" s="72"/>
      <c r="E170" s="72"/>
      <c r="F170" s="72"/>
      <c r="G170" s="72"/>
      <c r="H170" s="72"/>
      <c r="I170" s="72"/>
      <c r="J170" s="72"/>
      <c r="K170" s="72"/>
      <c r="L170" s="72"/>
      <c r="M170" s="72"/>
      <c r="N170" s="72"/>
      <c r="O170" s="72"/>
      <c r="P170" s="72"/>
      <c r="Q170" s="72"/>
      <c r="R170" s="72"/>
      <c r="S170" s="72"/>
      <c r="T170" s="72"/>
    </row>
    <row r="171" spans="1:20" ht="15">
      <c r="A171" s="72"/>
      <c r="B171" s="72"/>
      <c r="C171" s="72"/>
      <c r="D171" s="72"/>
      <c r="E171" s="72"/>
      <c r="F171" s="72"/>
      <c r="G171" s="72"/>
      <c r="H171" s="72"/>
      <c r="I171" s="72"/>
      <c r="J171" s="72"/>
      <c r="K171" s="72"/>
      <c r="L171" s="72"/>
      <c r="M171" s="72"/>
      <c r="N171" s="72"/>
      <c r="O171" s="72"/>
      <c r="P171" s="72"/>
      <c r="Q171" s="72"/>
      <c r="R171" s="72"/>
      <c r="S171" s="72"/>
      <c r="T171" s="72"/>
    </row>
    <row r="172" spans="1:20" ht="15">
      <c r="A172" s="72"/>
      <c r="B172" s="72"/>
      <c r="C172" s="72"/>
      <c r="D172" s="72"/>
      <c r="E172" s="72"/>
      <c r="F172" s="72"/>
      <c r="G172" s="72"/>
      <c r="H172" s="72"/>
      <c r="I172" s="72"/>
      <c r="J172" s="72"/>
      <c r="K172" s="72"/>
      <c r="L172" s="72"/>
      <c r="M172" s="72"/>
      <c r="N172" s="72"/>
      <c r="O172" s="72"/>
      <c r="P172" s="72"/>
      <c r="Q172" s="72"/>
      <c r="R172" s="72"/>
      <c r="S172" s="72"/>
      <c r="T172" s="72"/>
    </row>
    <row r="173" spans="1:20" ht="15">
      <c r="A173" s="72"/>
      <c r="B173" s="72"/>
      <c r="C173" s="72"/>
      <c r="D173" s="72"/>
      <c r="E173" s="72"/>
      <c r="F173" s="72"/>
      <c r="G173" s="72"/>
      <c r="H173" s="72"/>
      <c r="I173" s="72"/>
      <c r="J173" s="72"/>
      <c r="K173" s="72"/>
      <c r="L173" s="72"/>
      <c r="M173" s="72"/>
      <c r="N173" s="72"/>
      <c r="O173" s="72"/>
      <c r="P173" s="72"/>
      <c r="Q173" s="72"/>
      <c r="R173" s="72"/>
      <c r="S173" s="72"/>
      <c r="T173" s="72"/>
    </row>
    <row r="174" spans="1:20" ht="15">
      <c r="A174" s="72"/>
      <c r="B174" s="72"/>
      <c r="C174" s="72"/>
      <c r="D174" s="72"/>
      <c r="E174" s="72"/>
      <c r="F174" s="72"/>
      <c r="G174" s="72"/>
      <c r="H174" s="72"/>
      <c r="I174" s="72"/>
      <c r="J174" s="72"/>
      <c r="K174" s="72"/>
      <c r="L174" s="72"/>
      <c r="M174" s="72"/>
      <c r="N174" s="72"/>
      <c r="O174" s="72"/>
      <c r="P174" s="72"/>
      <c r="Q174" s="72"/>
      <c r="R174" s="72"/>
      <c r="S174" s="72"/>
      <c r="T174" s="72"/>
    </row>
    <row r="175" spans="1:20" ht="15">
      <c r="A175" s="72"/>
      <c r="B175" s="72"/>
      <c r="C175" s="72"/>
      <c r="D175" s="72"/>
      <c r="E175" s="72"/>
      <c r="F175" s="72"/>
      <c r="G175" s="72"/>
      <c r="H175" s="72"/>
      <c r="I175" s="72"/>
      <c r="J175" s="72"/>
      <c r="K175" s="72"/>
      <c r="L175" s="72"/>
      <c r="M175" s="72"/>
      <c r="N175" s="72"/>
      <c r="O175" s="72"/>
      <c r="P175" s="72"/>
      <c r="Q175" s="72"/>
      <c r="R175" s="72"/>
      <c r="S175" s="72"/>
      <c r="T175" s="72"/>
    </row>
    <row r="176" spans="1:20" ht="15">
      <c r="A176" s="72"/>
      <c r="B176" s="72"/>
      <c r="C176" s="72"/>
      <c r="D176" s="72"/>
      <c r="E176" s="72"/>
      <c r="F176" s="72"/>
      <c r="G176" s="72"/>
      <c r="H176" s="72"/>
      <c r="I176" s="72"/>
      <c r="J176" s="72"/>
      <c r="K176" s="72"/>
      <c r="L176" s="72"/>
      <c r="M176" s="72"/>
      <c r="N176" s="72"/>
      <c r="O176" s="72"/>
      <c r="P176" s="72"/>
      <c r="Q176" s="72"/>
      <c r="R176" s="72"/>
      <c r="S176" s="72"/>
      <c r="T176" s="72"/>
    </row>
    <row r="177" spans="1:20" ht="15">
      <c r="A177" s="72"/>
      <c r="B177" s="72"/>
      <c r="C177" s="72"/>
      <c r="D177" s="72"/>
      <c r="E177" s="72"/>
      <c r="F177" s="72"/>
      <c r="G177" s="72"/>
      <c r="H177" s="72"/>
      <c r="I177" s="72"/>
      <c r="J177" s="72"/>
      <c r="K177" s="72"/>
      <c r="L177" s="72"/>
      <c r="M177" s="72"/>
      <c r="N177" s="72"/>
      <c r="O177" s="72"/>
      <c r="P177" s="72"/>
      <c r="Q177" s="72"/>
      <c r="R177" s="72"/>
      <c r="S177" s="72"/>
      <c r="T177" s="72"/>
    </row>
    <row r="178" spans="1:20" ht="15">
      <c r="A178" s="72"/>
      <c r="B178" s="72"/>
      <c r="C178" s="72"/>
      <c r="D178" s="72"/>
      <c r="E178" s="72"/>
      <c r="F178" s="72"/>
      <c r="G178" s="72"/>
      <c r="H178" s="72"/>
      <c r="I178" s="72"/>
      <c r="J178" s="72"/>
      <c r="K178" s="72"/>
      <c r="L178" s="72"/>
      <c r="M178" s="72"/>
      <c r="N178" s="72"/>
      <c r="O178" s="72"/>
      <c r="P178" s="72"/>
      <c r="Q178" s="72"/>
      <c r="R178" s="72"/>
      <c r="S178" s="72"/>
      <c r="T178" s="72"/>
    </row>
    <row r="179" spans="1:20" ht="15">
      <c r="A179" s="72"/>
      <c r="B179" s="72"/>
      <c r="C179" s="72"/>
      <c r="D179" s="72"/>
      <c r="E179" s="72"/>
      <c r="F179" s="72"/>
      <c r="G179" s="72"/>
      <c r="H179" s="72"/>
      <c r="I179" s="72"/>
      <c r="J179" s="72"/>
      <c r="K179" s="72"/>
      <c r="L179" s="72"/>
      <c r="M179" s="72"/>
      <c r="N179" s="72"/>
      <c r="O179" s="72"/>
      <c r="P179" s="72"/>
      <c r="Q179" s="72"/>
      <c r="R179" s="72"/>
      <c r="S179" s="72"/>
      <c r="T179" s="72"/>
    </row>
    <row r="180" spans="1:20" ht="15">
      <c r="A180" s="72"/>
      <c r="B180" s="72"/>
      <c r="C180" s="72"/>
      <c r="D180" s="72"/>
      <c r="E180" s="72"/>
      <c r="F180" s="72"/>
      <c r="G180" s="72"/>
      <c r="H180" s="72"/>
      <c r="I180" s="72"/>
      <c r="J180" s="72"/>
      <c r="K180" s="72"/>
      <c r="L180" s="72"/>
      <c r="M180" s="72"/>
      <c r="N180" s="72"/>
      <c r="O180" s="72"/>
      <c r="P180" s="72"/>
      <c r="Q180" s="72"/>
      <c r="R180" s="72"/>
      <c r="S180" s="72"/>
      <c r="T180" s="72"/>
    </row>
    <row r="181" spans="1:20" ht="15">
      <c r="A181" s="72"/>
      <c r="B181" s="72"/>
      <c r="C181" s="72"/>
      <c r="D181" s="72"/>
      <c r="E181" s="72"/>
      <c r="F181" s="72"/>
      <c r="G181" s="72"/>
      <c r="H181" s="72"/>
      <c r="I181" s="72"/>
      <c r="J181" s="72"/>
      <c r="K181" s="72"/>
      <c r="L181" s="72"/>
      <c r="M181" s="72"/>
      <c r="N181" s="72"/>
      <c r="O181" s="72"/>
      <c r="P181" s="72"/>
      <c r="Q181" s="72"/>
      <c r="R181" s="72"/>
      <c r="S181" s="72"/>
      <c r="T181" s="72"/>
    </row>
    <row r="182" spans="1:20" ht="15">
      <c r="A182" s="72"/>
      <c r="B182" s="72"/>
      <c r="C182" s="72"/>
      <c r="D182" s="72"/>
      <c r="E182" s="72"/>
      <c r="F182" s="72"/>
      <c r="G182" s="72"/>
      <c r="H182" s="72"/>
      <c r="I182" s="72"/>
      <c r="J182" s="72"/>
      <c r="K182" s="72"/>
      <c r="L182" s="72"/>
      <c r="M182" s="72"/>
      <c r="N182" s="72"/>
      <c r="O182" s="72"/>
      <c r="P182" s="72"/>
      <c r="Q182" s="72"/>
      <c r="R182" s="72"/>
      <c r="S182" s="72"/>
      <c r="T182" s="72"/>
    </row>
    <row r="183" spans="1:20" ht="15">
      <c r="A183" s="72"/>
      <c r="B183" s="72"/>
      <c r="C183" s="72"/>
      <c r="D183" s="72"/>
      <c r="E183" s="72"/>
      <c r="F183" s="72"/>
      <c r="G183" s="72"/>
      <c r="H183" s="72"/>
      <c r="I183" s="72"/>
      <c r="J183" s="72"/>
      <c r="K183" s="72"/>
      <c r="L183" s="72"/>
      <c r="M183" s="72"/>
      <c r="N183" s="72"/>
      <c r="O183" s="72"/>
      <c r="P183" s="72"/>
      <c r="Q183" s="72"/>
      <c r="R183" s="72"/>
      <c r="S183" s="72"/>
      <c r="T183" s="72"/>
    </row>
    <row r="184" spans="1:20" ht="15">
      <c r="A184" s="72"/>
      <c r="B184" s="72"/>
      <c r="C184" s="72"/>
      <c r="D184" s="72"/>
      <c r="E184" s="72"/>
      <c r="F184" s="72"/>
      <c r="G184" s="72"/>
      <c r="H184" s="72"/>
      <c r="I184" s="72"/>
      <c r="J184" s="72"/>
      <c r="K184" s="72"/>
      <c r="L184" s="72"/>
      <c r="M184" s="72"/>
      <c r="N184" s="72"/>
      <c r="O184" s="72"/>
      <c r="P184" s="72"/>
      <c r="Q184" s="72"/>
      <c r="R184" s="72"/>
      <c r="S184" s="72"/>
      <c r="T184" s="72"/>
    </row>
    <row r="185" spans="1:20" ht="15">
      <c r="A185" s="72"/>
      <c r="B185" s="72"/>
      <c r="C185" s="72"/>
      <c r="D185" s="72"/>
      <c r="E185" s="72"/>
      <c r="F185" s="72"/>
      <c r="G185" s="72"/>
      <c r="H185" s="72"/>
      <c r="I185" s="72"/>
      <c r="J185" s="72"/>
      <c r="K185" s="72"/>
      <c r="L185" s="72"/>
      <c r="M185" s="72"/>
      <c r="N185" s="72"/>
      <c r="O185" s="72"/>
      <c r="P185" s="72"/>
      <c r="Q185" s="72"/>
      <c r="R185" s="72"/>
      <c r="S185" s="72"/>
      <c r="T185" s="72"/>
    </row>
    <row r="186" spans="1:20" ht="15">
      <c r="A186" s="72"/>
      <c r="B186" s="72"/>
      <c r="C186" s="72"/>
      <c r="D186" s="72"/>
      <c r="E186" s="72"/>
      <c r="F186" s="72"/>
      <c r="G186" s="72"/>
      <c r="H186" s="72"/>
      <c r="I186" s="72"/>
      <c r="J186" s="72"/>
      <c r="K186" s="72"/>
      <c r="L186" s="72"/>
      <c r="M186" s="72"/>
      <c r="N186" s="72"/>
      <c r="O186" s="72"/>
      <c r="P186" s="72"/>
      <c r="Q186" s="72"/>
      <c r="R186" s="72"/>
      <c r="S186" s="72"/>
      <c r="T186" s="72"/>
    </row>
    <row r="187" spans="1:20" ht="15">
      <c r="A187" s="72"/>
      <c r="B187" s="72"/>
      <c r="C187" s="72"/>
      <c r="D187" s="72"/>
      <c r="E187" s="72"/>
      <c r="F187" s="72"/>
      <c r="G187" s="72"/>
      <c r="H187" s="72"/>
      <c r="I187" s="72"/>
      <c r="J187" s="72"/>
      <c r="K187" s="72"/>
      <c r="L187" s="72"/>
      <c r="M187" s="72"/>
      <c r="N187" s="72"/>
      <c r="O187" s="72"/>
      <c r="P187" s="72"/>
      <c r="Q187" s="72"/>
      <c r="R187" s="72"/>
      <c r="S187" s="72"/>
      <c r="T187" s="72"/>
    </row>
    <row r="188" spans="1:20" ht="15">
      <c r="A188" s="72"/>
      <c r="B188" s="72"/>
      <c r="C188" s="72"/>
      <c r="D188" s="72"/>
      <c r="E188" s="72"/>
      <c r="F188" s="72"/>
      <c r="G188" s="72"/>
      <c r="H188" s="72"/>
      <c r="I188" s="72"/>
      <c r="J188" s="72"/>
      <c r="K188" s="72"/>
      <c r="L188" s="72"/>
      <c r="M188" s="72"/>
      <c r="N188" s="72"/>
      <c r="O188" s="72"/>
      <c r="P188" s="72"/>
      <c r="Q188" s="72"/>
      <c r="R188" s="72"/>
      <c r="S188" s="72"/>
      <c r="T188" s="72"/>
    </row>
    <row r="189" spans="1:20" ht="15">
      <c r="A189" s="72"/>
      <c r="B189" s="72"/>
      <c r="C189" s="72"/>
      <c r="D189" s="72"/>
      <c r="E189" s="72"/>
      <c r="F189" s="72"/>
      <c r="G189" s="72"/>
      <c r="H189" s="72"/>
      <c r="I189" s="72"/>
      <c r="J189" s="72"/>
      <c r="K189" s="72"/>
      <c r="L189" s="72"/>
      <c r="M189" s="72"/>
      <c r="N189" s="72"/>
      <c r="O189" s="72"/>
      <c r="P189" s="72"/>
      <c r="Q189" s="72"/>
      <c r="R189" s="72"/>
      <c r="S189" s="72"/>
      <c r="T189" s="72"/>
    </row>
    <row r="190" spans="1:20" ht="15">
      <c r="A190" s="72"/>
      <c r="B190" s="72"/>
      <c r="C190" s="72"/>
      <c r="D190" s="72"/>
      <c r="E190" s="72"/>
      <c r="F190" s="72"/>
      <c r="G190" s="72"/>
      <c r="H190" s="72"/>
      <c r="I190" s="72"/>
      <c r="J190" s="72"/>
      <c r="K190" s="72"/>
      <c r="L190" s="72"/>
      <c r="M190" s="72"/>
      <c r="N190" s="72"/>
      <c r="O190" s="72"/>
      <c r="P190" s="72"/>
      <c r="Q190" s="72"/>
      <c r="R190" s="72"/>
      <c r="S190" s="72"/>
      <c r="T190" s="72"/>
    </row>
    <row r="191" spans="1:20" ht="15">
      <c r="A191" s="72"/>
      <c r="B191" s="72"/>
      <c r="C191" s="72"/>
      <c r="D191" s="72"/>
      <c r="E191" s="72"/>
      <c r="F191" s="72"/>
      <c r="G191" s="72"/>
      <c r="H191" s="72"/>
      <c r="I191" s="72"/>
      <c r="J191" s="72"/>
      <c r="K191" s="72"/>
      <c r="L191" s="72"/>
      <c r="M191" s="72"/>
      <c r="N191" s="72"/>
      <c r="O191" s="72"/>
      <c r="P191" s="72"/>
      <c r="Q191" s="72"/>
      <c r="R191" s="72"/>
      <c r="S191" s="72"/>
      <c r="T191" s="72"/>
    </row>
    <row r="192" spans="1:20" ht="15">
      <c r="A192" s="72"/>
      <c r="B192" s="72"/>
      <c r="C192" s="72"/>
      <c r="D192" s="72"/>
      <c r="E192" s="72"/>
      <c r="F192" s="72"/>
      <c r="G192" s="72"/>
      <c r="H192" s="72"/>
      <c r="I192" s="72"/>
      <c r="J192" s="72"/>
      <c r="K192" s="72"/>
      <c r="L192" s="72"/>
      <c r="M192" s="72"/>
      <c r="N192" s="72"/>
      <c r="O192" s="72"/>
      <c r="P192" s="72"/>
      <c r="Q192" s="72"/>
      <c r="R192" s="72"/>
      <c r="S192" s="72"/>
      <c r="T192" s="72"/>
    </row>
    <row r="193" spans="1:20" ht="15">
      <c r="A193" s="72"/>
      <c r="B193" s="72"/>
      <c r="C193" s="72"/>
      <c r="D193" s="72"/>
      <c r="E193" s="72"/>
      <c r="F193" s="72"/>
      <c r="G193" s="72"/>
      <c r="H193" s="72"/>
      <c r="I193" s="72"/>
      <c r="J193" s="72"/>
      <c r="K193" s="72"/>
      <c r="L193" s="72"/>
      <c r="M193" s="72"/>
      <c r="N193" s="72"/>
      <c r="O193" s="72"/>
      <c r="P193" s="72"/>
      <c r="Q193" s="72"/>
      <c r="R193" s="72"/>
      <c r="S193" s="72"/>
      <c r="T193" s="72"/>
    </row>
    <row r="194" spans="1:20" ht="15">
      <c r="A194" s="72"/>
      <c r="B194" s="72"/>
      <c r="C194" s="72"/>
      <c r="D194" s="72"/>
      <c r="E194" s="72"/>
      <c r="F194" s="72"/>
      <c r="G194" s="72"/>
      <c r="H194" s="72"/>
      <c r="I194" s="72"/>
      <c r="J194" s="72"/>
      <c r="K194" s="72"/>
      <c r="L194" s="72"/>
      <c r="M194" s="72"/>
      <c r="N194" s="72"/>
      <c r="O194" s="72"/>
      <c r="P194" s="72"/>
      <c r="Q194" s="72"/>
      <c r="R194" s="72"/>
      <c r="S194" s="72"/>
      <c r="T194" s="72"/>
    </row>
    <row r="195" spans="1:20" ht="15">
      <c r="A195" s="72"/>
      <c r="B195" s="72"/>
      <c r="C195" s="72"/>
      <c r="D195" s="72"/>
      <c r="E195" s="72"/>
      <c r="F195" s="72"/>
      <c r="G195" s="72"/>
      <c r="H195" s="72"/>
      <c r="I195" s="72"/>
      <c r="J195" s="72"/>
      <c r="K195" s="72"/>
      <c r="L195" s="72"/>
      <c r="M195" s="72"/>
      <c r="N195" s="72"/>
      <c r="O195" s="72"/>
      <c r="P195" s="72"/>
      <c r="Q195" s="72"/>
      <c r="R195" s="72"/>
      <c r="S195" s="72"/>
      <c r="T195" s="72"/>
    </row>
    <row r="196" spans="1:20" ht="15">
      <c r="A196" s="72"/>
      <c r="B196" s="72"/>
      <c r="C196" s="72"/>
      <c r="D196" s="72"/>
      <c r="E196" s="72"/>
      <c r="F196" s="72"/>
      <c r="G196" s="72"/>
      <c r="H196" s="72"/>
      <c r="I196" s="72"/>
      <c r="J196" s="72"/>
      <c r="K196" s="72"/>
      <c r="L196" s="72"/>
      <c r="M196" s="72"/>
      <c r="N196" s="72"/>
      <c r="O196" s="72"/>
      <c r="P196" s="72"/>
      <c r="Q196" s="72"/>
      <c r="R196" s="72"/>
      <c r="S196" s="72"/>
      <c r="T196" s="72"/>
    </row>
    <row r="197" spans="1:20" ht="15">
      <c r="A197" s="72"/>
      <c r="B197" s="72"/>
      <c r="C197" s="72"/>
      <c r="D197" s="72"/>
      <c r="E197" s="72"/>
      <c r="F197" s="72"/>
      <c r="G197" s="72"/>
      <c r="H197" s="72"/>
      <c r="I197" s="72"/>
      <c r="J197" s="72"/>
      <c r="K197" s="72"/>
      <c r="L197" s="72"/>
      <c r="M197" s="72"/>
      <c r="N197" s="72"/>
      <c r="O197" s="72"/>
      <c r="P197" s="72"/>
      <c r="Q197" s="72"/>
      <c r="R197" s="72"/>
      <c r="S197" s="72"/>
      <c r="T197" s="72"/>
    </row>
    <row r="198" spans="1:20" ht="15">
      <c r="A198" s="72"/>
      <c r="B198" s="72"/>
      <c r="C198" s="72"/>
      <c r="D198" s="72"/>
      <c r="E198" s="72"/>
      <c r="F198" s="72"/>
      <c r="G198" s="72"/>
      <c r="H198" s="72"/>
      <c r="I198" s="72"/>
      <c r="J198" s="72"/>
      <c r="K198" s="72"/>
      <c r="L198" s="72"/>
      <c r="M198" s="72"/>
      <c r="N198" s="72"/>
      <c r="O198" s="72"/>
      <c r="P198" s="72"/>
      <c r="Q198" s="72"/>
      <c r="R198" s="72"/>
      <c r="S198" s="72"/>
      <c r="T198" s="72"/>
    </row>
    <row r="199" spans="1:20" ht="15">
      <c r="A199" s="72"/>
      <c r="B199" s="72"/>
      <c r="C199" s="72"/>
      <c r="D199" s="72"/>
      <c r="E199" s="72"/>
      <c r="F199" s="72"/>
      <c r="G199" s="72"/>
      <c r="H199" s="72"/>
      <c r="I199" s="72"/>
      <c r="J199" s="72"/>
      <c r="K199" s="72"/>
      <c r="L199" s="72"/>
      <c r="M199" s="72"/>
      <c r="N199" s="72"/>
      <c r="O199" s="72"/>
      <c r="P199" s="72"/>
      <c r="Q199" s="72"/>
      <c r="R199" s="72"/>
      <c r="S199" s="72"/>
      <c r="T199" s="72"/>
    </row>
    <row r="200" spans="1:20" ht="15">
      <c r="A200" s="72"/>
      <c r="B200" s="72"/>
      <c r="C200" s="72"/>
      <c r="D200" s="72"/>
      <c r="E200" s="72"/>
      <c r="F200" s="72"/>
      <c r="G200" s="72"/>
      <c r="H200" s="72"/>
      <c r="I200" s="72"/>
      <c r="J200" s="72"/>
      <c r="K200" s="72"/>
      <c r="L200" s="72"/>
      <c r="M200" s="72"/>
      <c r="N200" s="72"/>
      <c r="O200" s="72"/>
      <c r="P200" s="72"/>
      <c r="Q200" s="72"/>
      <c r="R200" s="72"/>
      <c r="S200" s="72"/>
      <c r="T200" s="72"/>
    </row>
    <row r="201" spans="1:20" ht="15">
      <c r="A201" s="72"/>
      <c r="B201" s="72"/>
      <c r="C201" s="72"/>
      <c r="D201" s="72"/>
      <c r="E201" s="72"/>
      <c r="F201" s="72"/>
      <c r="G201" s="72"/>
      <c r="H201" s="72"/>
      <c r="I201" s="72"/>
      <c r="J201" s="72"/>
      <c r="K201" s="72"/>
      <c r="L201" s="72"/>
      <c r="M201" s="72"/>
      <c r="N201" s="72"/>
      <c r="O201" s="72"/>
      <c r="P201" s="72"/>
      <c r="Q201" s="72"/>
      <c r="R201" s="72"/>
      <c r="S201" s="72"/>
      <c r="T201" s="72"/>
    </row>
    <row r="202" spans="1:20" ht="15">
      <c r="A202" s="72"/>
      <c r="B202" s="72"/>
      <c r="C202" s="72"/>
      <c r="D202" s="72"/>
      <c r="E202" s="72"/>
      <c r="F202" s="72"/>
      <c r="G202" s="72"/>
      <c r="H202" s="72"/>
      <c r="I202" s="72"/>
      <c r="J202" s="72"/>
      <c r="K202" s="72"/>
      <c r="L202" s="72"/>
      <c r="M202" s="72"/>
      <c r="N202" s="72"/>
      <c r="O202" s="72"/>
      <c r="P202" s="72"/>
      <c r="Q202" s="72"/>
      <c r="R202" s="72"/>
      <c r="S202" s="72"/>
      <c r="T202" s="72"/>
    </row>
    <row r="203" spans="1:20" ht="15">
      <c r="A203" s="72"/>
      <c r="B203" s="72"/>
      <c r="C203" s="72"/>
      <c r="D203" s="72"/>
      <c r="E203" s="72"/>
      <c r="F203" s="72"/>
      <c r="G203" s="72"/>
      <c r="H203" s="72"/>
      <c r="I203" s="72"/>
      <c r="J203" s="72"/>
      <c r="K203" s="72"/>
      <c r="L203" s="72"/>
      <c r="M203" s="72"/>
      <c r="N203" s="72"/>
      <c r="O203" s="72"/>
      <c r="P203" s="72"/>
      <c r="Q203" s="72"/>
      <c r="R203" s="72"/>
      <c r="S203" s="72"/>
      <c r="T203" s="72"/>
    </row>
    <row r="204" spans="1:20" ht="15">
      <c r="A204" s="72"/>
      <c r="B204" s="72"/>
      <c r="C204" s="72"/>
      <c r="D204" s="72"/>
      <c r="E204" s="72"/>
      <c r="F204" s="72"/>
      <c r="G204" s="72"/>
      <c r="H204" s="72"/>
      <c r="I204" s="72"/>
      <c r="J204" s="72"/>
      <c r="K204" s="72"/>
      <c r="L204" s="72"/>
      <c r="M204" s="72"/>
      <c r="N204" s="72"/>
      <c r="O204" s="72"/>
      <c r="P204" s="72"/>
      <c r="Q204" s="72"/>
      <c r="R204" s="72"/>
      <c r="S204" s="72"/>
      <c r="T204" s="72"/>
    </row>
    <row r="205" spans="1:20" ht="15">
      <c r="A205" s="72"/>
      <c r="B205" s="72"/>
      <c r="C205" s="72"/>
      <c r="D205" s="72"/>
      <c r="E205" s="72"/>
      <c r="F205" s="72"/>
      <c r="G205" s="72"/>
      <c r="H205" s="72"/>
      <c r="I205" s="72"/>
      <c r="J205" s="72"/>
      <c r="K205" s="72"/>
      <c r="L205" s="72"/>
      <c r="M205" s="72"/>
      <c r="N205" s="72"/>
      <c r="O205" s="72"/>
      <c r="P205" s="72"/>
      <c r="Q205" s="72"/>
      <c r="R205" s="72"/>
      <c r="S205" s="72"/>
      <c r="T205" s="72"/>
    </row>
    <row r="206" spans="1:20" ht="15">
      <c r="A206" s="72"/>
      <c r="B206" s="72"/>
      <c r="C206" s="72"/>
      <c r="D206" s="72"/>
      <c r="E206" s="72"/>
      <c r="F206" s="72"/>
      <c r="G206" s="72"/>
      <c r="H206" s="72"/>
      <c r="I206" s="72"/>
      <c r="J206" s="72"/>
      <c r="K206" s="72"/>
      <c r="L206" s="72"/>
      <c r="M206" s="72"/>
      <c r="N206" s="72"/>
      <c r="O206" s="72"/>
      <c r="P206" s="72"/>
      <c r="Q206" s="72"/>
      <c r="R206" s="72"/>
      <c r="S206" s="72"/>
      <c r="T206" s="72"/>
    </row>
    <row r="207" spans="1:20" ht="15">
      <c r="A207" s="72"/>
      <c r="B207" s="72"/>
      <c r="C207" s="72"/>
      <c r="D207" s="72"/>
      <c r="E207" s="72"/>
      <c r="F207" s="72"/>
      <c r="G207" s="72"/>
      <c r="H207" s="72"/>
      <c r="I207" s="72"/>
      <c r="J207" s="72"/>
      <c r="K207" s="72"/>
      <c r="L207" s="72"/>
      <c r="M207" s="72"/>
      <c r="N207" s="72"/>
      <c r="O207" s="72"/>
      <c r="P207" s="72"/>
      <c r="Q207" s="72"/>
      <c r="R207" s="72"/>
      <c r="S207" s="72"/>
      <c r="T207" s="72"/>
    </row>
    <row r="208" spans="1:20" ht="15">
      <c r="A208" s="72"/>
      <c r="B208" s="72"/>
      <c r="C208" s="72"/>
      <c r="D208" s="72"/>
      <c r="E208" s="72"/>
      <c r="F208" s="72"/>
      <c r="G208" s="72"/>
      <c r="H208" s="72"/>
      <c r="I208" s="72"/>
      <c r="J208" s="72"/>
      <c r="K208" s="72"/>
      <c r="L208" s="72"/>
      <c r="M208" s="72"/>
      <c r="N208" s="72"/>
      <c r="O208" s="72"/>
      <c r="P208" s="72"/>
      <c r="Q208" s="72"/>
      <c r="R208" s="72"/>
      <c r="S208" s="72"/>
      <c r="T208" s="72"/>
    </row>
    <row r="209" spans="1:20" ht="15">
      <c r="A209" s="72"/>
      <c r="B209" s="72"/>
      <c r="C209" s="72"/>
      <c r="D209" s="72"/>
      <c r="E209" s="72"/>
      <c r="F209" s="72"/>
      <c r="G209" s="72"/>
      <c r="H209" s="72"/>
      <c r="I209" s="72"/>
      <c r="J209" s="72"/>
      <c r="K209" s="72"/>
      <c r="L209" s="72"/>
      <c r="M209" s="72"/>
      <c r="N209" s="72"/>
      <c r="O209" s="72"/>
      <c r="P209" s="72"/>
      <c r="Q209" s="72"/>
      <c r="R209" s="72"/>
      <c r="S209" s="72"/>
      <c r="T209" s="72"/>
    </row>
    <row r="210" spans="1:20" ht="15">
      <c r="A210" s="72"/>
      <c r="B210" s="72"/>
      <c r="C210" s="72"/>
      <c r="D210" s="72"/>
      <c r="E210" s="72"/>
      <c r="F210" s="72"/>
      <c r="G210" s="72"/>
      <c r="H210" s="72"/>
      <c r="I210" s="72"/>
      <c r="J210" s="72"/>
      <c r="K210" s="72"/>
      <c r="L210" s="72"/>
      <c r="M210" s="72"/>
      <c r="N210" s="72"/>
      <c r="O210" s="72"/>
      <c r="P210" s="72"/>
      <c r="Q210" s="72"/>
      <c r="R210" s="72"/>
      <c r="S210" s="72"/>
      <c r="T210" s="72"/>
    </row>
    <row r="211" spans="1:20" ht="15">
      <c r="A211" s="72"/>
      <c r="B211" s="72"/>
      <c r="C211" s="72"/>
      <c r="D211" s="72"/>
      <c r="E211" s="72"/>
      <c r="F211" s="72"/>
      <c r="G211" s="72"/>
      <c r="H211" s="72"/>
      <c r="I211" s="72"/>
      <c r="J211" s="72"/>
      <c r="K211" s="72"/>
      <c r="L211" s="72"/>
      <c r="M211" s="72"/>
      <c r="N211" s="72"/>
      <c r="O211" s="72"/>
      <c r="P211" s="72"/>
      <c r="Q211" s="72"/>
      <c r="R211" s="72"/>
      <c r="S211" s="72"/>
      <c r="T211" s="72"/>
    </row>
    <row r="212" spans="1:20" ht="15">
      <c r="A212" s="72"/>
      <c r="B212" s="72"/>
      <c r="C212" s="72"/>
      <c r="D212" s="72"/>
      <c r="E212" s="72"/>
      <c r="F212" s="72"/>
      <c r="G212" s="72"/>
      <c r="H212" s="72"/>
      <c r="I212" s="72"/>
      <c r="J212" s="72"/>
      <c r="K212" s="72"/>
      <c r="L212" s="72"/>
      <c r="M212" s="72"/>
      <c r="N212" s="72"/>
      <c r="O212" s="72"/>
      <c r="P212" s="72"/>
      <c r="Q212" s="72"/>
      <c r="R212" s="72"/>
      <c r="S212" s="72"/>
      <c r="T212" s="72"/>
    </row>
    <row r="213" spans="1:20" ht="15">
      <c r="A213" s="72"/>
      <c r="B213" s="72"/>
      <c r="C213" s="72"/>
      <c r="D213" s="72"/>
      <c r="E213" s="72"/>
      <c r="F213" s="72"/>
      <c r="G213" s="72"/>
      <c r="H213" s="72"/>
      <c r="I213" s="72"/>
      <c r="J213" s="72"/>
      <c r="K213" s="72"/>
      <c r="L213" s="72"/>
      <c r="M213" s="72"/>
      <c r="N213" s="72"/>
      <c r="O213" s="72"/>
      <c r="P213" s="72"/>
      <c r="Q213" s="72"/>
      <c r="R213" s="72"/>
      <c r="S213" s="72"/>
      <c r="T213" s="72"/>
    </row>
    <row r="214" spans="1:20" ht="15">
      <c r="A214" s="72"/>
      <c r="B214" s="72"/>
      <c r="C214" s="72"/>
      <c r="D214" s="72"/>
      <c r="E214" s="72"/>
      <c r="F214" s="72"/>
      <c r="G214" s="72"/>
      <c r="H214" s="72"/>
      <c r="I214" s="72"/>
      <c r="J214" s="72"/>
      <c r="K214" s="72"/>
      <c r="L214" s="72"/>
      <c r="M214" s="72"/>
      <c r="N214" s="72"/>
      <c r="O214" s="72"/>
      <c r="P214" s="72"/>
      <c r="Q214" s="72"/>
      <c r="R214" s="72"/>
      <c r="S214" s="72"/>
      <c r="T214" s="72"/>
    </row>
    <row r="215" spans="1:20" ht="15">
      <c r="A215" s="72"/>
      <c r="B215" s="72"/>
      <c r="C215" s="72"/>
      <c r="D215" s="72"/>
      <c r="E215" s="72"/>
      <c r="F215" s="72"/>
      <c r="G215" s="72"/>
      <c r="H215" s="72"/>
      <c r="I215" s="72"/>
      <c r="J215" s="72"/>
      <c r="K215" s="72"/>
      <c r="L215" s="72"/>
      <c r="M215" s="72"/>
      <c r="N215" s="72"/>
      <c r="O215" s="72"/>
      <c r="P215" s="72"/>
      <c r="Q215" s="72"/>
      <c r="R215" s="72"/>
      <c r="S215" s="72"/>
      <c r="T215" s="72"/>
    </row>
    <row r="216" spans="1:20" ht="15">
      <c r="A216" s="72"/>
      <c r="B216" s="72"/>
      <c r="C216" s="72"/>
      <c r="D216" s="72"/>
      <c r="E216" s="72"/>
      <c r="F216" s="72"/>
      <c r="G216" s="72"/>
      <c r="H216" s="72"/>
      <c r="I216" s="72"/>
      <c r="J216" s="72"/>
      <c r="K216" s="72"/>
      <c r="L216" s="72"/>
      <c r="M216" s="72"/>
      <c r="N216" s="72"/>
      <c r="O216" s="72"/>
      <c r="P216" s="72"/>
      <c r="Q216" s="72"/>
      <c r="R216" s="72"/>
      <c r="S216" s="72"/>
      <c r="T216" s="72"/>
    </row>
    <row r="217" spans="1:20" ht="15">
      <c r="A217" s="72"/>
      <c r="B217" s="72"/>
      <c r="C217" s="72"/>
      <c r="D217" s="72"/>
      <c r="E217" s="72"/>
      <c r="F217" s="72"/>
      <c r="G217" s="72"/>
      <c r="H217" s="72"/>
      <c r="I217" s="72"/>
      <c r="J217" s="72"/>
      <c r="K217" s="72"/>
      <c r="L217" s="72"/>
      <c r="M217" s="72"/>
      <c r="N217" s="72"/>
      <c r="O217" s="72"/>
      <c r="P217" s="72"/>
      <c r="Q217" s="72"/>
      <c r="R217" s="72"/>
      <c r="S217" s="72"/>
      <c r="T217" s="72"/>
    </row>
    <row r="218" spans="1:20" ht="15">
      <c r="A218" s="72"/>
      <c r="B218" s="72"/>
      <c r="C218" s="72"/>
      <c r="D218" s="72"/>
      <c r="E218" s="72"/>
      <c r="F218" s="72"/>
      <c r="G218" s="72"/>
      <c r="H218" s="72"/>
      <c r="I218" s="72"/>
      <c r="J218" s="72"/>
      <c r="K218" s="72"/>
      <c r="L218" s="72"/>
      <c r="M218" s="72"/>
      <c r="N218" s="72"/>
      <c r="O218" s="72"/>
      <c r="P218" s="72"/>
      <c r="Q218" s="72"/>
      <c r="R218" s="72"/>
      <c r="S218" s="72"/>
      <c r="T218" s="72"/>
    </row>
    <row r="219" spans="1:20" ht="15">
      <c r="A219" s="72"/>
      <c r="B219" s="72"/>
      <c r="C219" s="72"/>
      <c r="D219" s="72"/>
      <c r="E219" s="72"/>
      <c r="F219" s="72"/>
      <c r="G219" s="72"/>
      <c r="H219" s="72"/>
      <c r="I219" s="72"/>
      <c r="J219" s="72"/>
      <c r="K219" s="72"/>
      <c r="L219" s="72"/>
      <c r="M219" s="72"/>
      <c r="N219" s="72"/>
      <c r="O219" s="72"/>
      <c r="P219" s="72"/>
      <c r="Q219" s="72"/>
      <c r="R219" s="72"/>
      <c r="S219" s="72"/>
      <c r="T219" s="72"/>
    </row>
    <row r="220" spans="1:20" ht="15">
      <c r="A220" s="72"/>
      <c r="B220" s="72"/>
      <c r="C220" s="72"/>
      <c r="D220" s="72"/>
      <c r="E220" s="72"/>
      <c r="F220" s="72"/>
      <c r="G220" s="72"/>
      <c r="H220" s="72"/>
      <c r="I220" s="72"/>
      <c r="J220" s="72"/>
      <c r="K220" s="72"/>
      <c r="L220" s="72"/>
      <c r="M220" s="72"/>
      <c r="N220" s="72"/>
      <c r="O220" s="72"/>
      <c r="P220" s="72"/>
      <c r="Q220" s="72"/>
      <c r="R220" s="72"/>
      <c r="S220" s="72"/>
      <c r="T220" s="72"/>
    </row>
    <row r="221" spans="1:20" ht="15">
      <c r="A221" s="72"/>
      <c r="B221" s="72"/>
      <c r="C221" s="72"/>
      <c r="D221" s="72"/>
      <c r="E221" s="72"/>
      <c r="F221" s="72"/>
      <c r="G221" s="72"/>
      <c r="H221" s="72"/>
      <c r="I221" s="72"/>
      <c r="J221" s="72"/>
      <c r="K221" s="72"/>
      <c r="L221" s="72"/>
      <c r="M221" s="72"/>
      <c r="N221" s="72"/>
      <c r="O221" s="72"/>
      <c r="P221" s="72"/>
      <c r="Q221" s="72"/>
      <c r="R221" s="72"/>
      <c r="S221" s="72"/>
      <c r="T221" s="72"/>
    </row>
    <row r="222" spans="1:20" ht="15">
      <c r="A222" s="72"/>
      <c r="B222" s="72"/>
      <c r="C222" s="72"/>
      <c r="D222" s="72"/>
      <c r="E222" s="72"/>
      <c r="F222" s="72"/>
      <c r="G222" s="72"/>
      <c r="H222" s="72"/>
      <c r="I222" s="72"/>
      <c r="J222" s="72"/>
      <c r="K222" s="72"/>
      <c r="L222" s="72"/>
      <c r="M222" s="72"/>
      <c r="N222" s="72"/>
      <c r="O222" s="72"/>
      <c r="P222" s="72"/>
      <c r="Q222" s="72"/>
      <c r="R222" s="72"/>
      <c r="S222" s="72"/>
      <c r="T222" s="72"/>
    </row>
    <row r="223" spans="1:20" ht="15">
      <c r="A223" s="72"/>
      <c r="B223" s="72"/>
      <c r="C223" s="72"/>
      <c r="D223" s="72"/>
      <c r="E223" s="72"/>
      <c r="F223" s="72"/>
      <c r="G223" s="72"/>
      <c r="H223" s="72"/>
      <c r="I223" s="72"/>
      <c r="J223" s="72"/>
      <c r="K223" s="72"/>
      <c r="L223" s="72"/>
      <c r="M223" s="72"/>
      <c r="N223" s="72"/>
      <c r="O223" s="72"/>
      <c r="P223" s="72"/>
      <c r="Q223" s="72"/>
      <c r="R223" s="72"/>
      <c r="S223" s="72"/>
      <c r="T223" s="72"/>
    </row>
    <row r="224" spans="1:20" ht="15">
      <c r="A224" s="72"/>
      <c r="B224" s="72"/>
      <c r="C224" s="72"/>
      <c r="D224" s="72"/>
      <c r="E224" s="72"/>
      <c r="F224" s="72"/>
      <c r="G224" s="72"/>
      <c r="H224" s="72"/>
      <c r="I224" s="72"/>
      <c r="J224" s="72"/>
      <c r="K224" s="72"/>
      <c r="L224" s="72"/>
      <c r="M224" s="72"/>
      <c r="N224" s="72"/>
      <c r="O224" s="72"/>
      <c r="P224" s="72"/>
      <c r="Q224" s="72"/>
      <c r="R224" s="72"/>
      <c r="S224" s="72"/>
      <c r="T224" s="72"/>
    </row>
    <row r="225" spans="1:20" ht="15">
      <c r="A225" s="72"/>
      <c r="B225" s="72"/>
      <c r="C225" s="72"/>
      <c r="D225" s="72"/>
      <c r="E225" s="72"/>
      <c r="F225" s="72"/>
      <c r="G225" s="72"/>
      <c r="H225" s="72"/>
      <c r="I225" s="72"/>
      <c r="J225" s="72"/>
      <c r="K225" s="72"/>
      <c r="L225" s="72"/>
      <c r="M225" s="72"/>
      <c r="N225" s="72"/>
      <c r="O225" s="72"/>
      <c r="P225" s="72"/>
      <c r="Q225" s="72"/>
      <c r="R225" s="72"/>
      <c r="S225" s="72"/>
      <c r="T225" s="72"/>
    </row>
    <row r="226" spans="1:20" ht="15">
      <c r="A226" s="72"/>
      <c r="B226" s="72"/>
      <c r="C226" s="72"/>
      <c r="D226" s="72"/>
      <c r="E226" s="72"/>
      <c r="F226" s="72"/>
      <c r="G226" s="72"/>
      <c r="H226" s="72"/>
      <c r="I226" s="72"/>
      <c r="J226" s="72"/>
      <c r="K226" s="72"/>
      <c r="L226" s="72"/>
      <c r="M226" s="72"/>
      <c r="N226" s="72"/>
      <c r="O226" s="72"/>
      <c r="P226" s="72"/>
      <c r="Q226" s="72"/>
      <c r="R226" s="72"/>
      <c r="S226" s="72"/>
      <c r="T226" s="72"/>
    </row>
    <row r="227" spans="1:20" ht="15">
      <c r="A227" s="72"/>
      <c r="B227" s="72"/>
      <c r="C227" s="72"/>
      <c r="D227" s="72"/>
      <c r="E227" s="72"/>
      <c r="F227" s="72"/>
      <c r="G227" s="72"/>
      <c r="H227" s="72"/>
      <c r="I227" s="72"/>
      <c r="J227" s="72"/>
      <c r="K227" s="72"/>
      <c r="L227" s="72"/>
      <c r="M227" s="72"/>
      <c r="N227" s="72"/>
      <c r="O227" s="72"/>
      <c r="P227" s="72"/>
      <c r="Q227" s="72"/>
      <c r="R227" s="72"/>
      <c r="S227" s="72"/>
      <c r="T227" s="72"/>
    </row>
    <row r="228" spans="1:20" ht="15">
      <c r="A228" s="72"/>
      <c r="B228" s="72"/>
      <c r="C228" s="72"/>
      <c r="D228" s="72"/>
      <c r="E228" s="72"/>
      <c r="F228" s="72"/>
      <c r="G228" s="72"/>
      <c r="H228" s="72"/>
      <c r="I228" s="72"/>
      <c r="J228" s="72"/>
      <c r="K228" s="72"/>
      <c r="L228" s="72"/>
      <c r="M228" s="72"/>
      <c r="N228" s="72"/>
      <c r="O228" s="72"/>
      <c r="P228" s="72"/>
      <c r="Q228" s="72"/>
      <c r="R228" s="72"/>
      <c r="S228" s="72"/>
      <c r="T228" s="72"/>
    </row>
    <row r="229" spans="1:20" ht="15">
      <c r="A229" s="72"/>
      <c r="B229" s="72"/>
      <c r="C229" s="72"/>
      <c r="D229" s="72"/>
      <c r="E229" s="72"/>
      <c r="F229" s="72"/>
      <c r="G229" s="72"/>
      <c r="H229" s="72"/>
      <c r="I229" s="72"/>
      <c r="J229" s="72"/>
      <c r="K229" s="72"/>
      <c r="L229" s="72"/>
      <c r="M229" s="72"/>
      <c r="N229" s="72"/>
      <c r="O229" s="72"/>
      <c r="P229" s="72"/>
      <c r="Q229" s="72"/>
      <c r="R229" s="72"/>
      <c r="S229" s="72"/>
      <c r="T229" s="72"/>
    </row>
    <row r="230" spans="1:20" ht="15">
      <c r="A230" s="72"/>
      <c r="B230" s="72"/>
      <c r="C230" s="72"/>
      <c r="D230" s="72"/>
      <c r="E230" s="72"/>
      <c r="F230" s="72"/>
      <c r="G230" s="72"/>
      <c r="H230" s="72"/>
      <c r="I230" s="72"/>
      <c r="J230" s="72"/>
      <c r="K230" s="72"/>
      <c r="L230" s="72"/>
      <c r="M230" s="72"/>
      <c r="N230" s="72"/>
      <c r="O230" s="72"/>
      <c r="P230" s="72"/>
      <c r="Q230" s="72"/>
      <c r="R230" s="72"/>
      <c r="S230" s="72"/>
      <c r="T230" s="72"/>
    </row>
    <row r="231" spans="1:20" ht="15">
      <c r="A231" s="72"/>
      <c r="B231" s="72"/>
      <c r="C231" s="72"/>
      <c r="D231" s="72"/>
      <c r="E231" s="72"/>
      <c r="F231" s="72"/>
      <c r="G231" s="72"/>
      <c r="H231" s="72"/>
      <c r="I231" s="72"/>
      <c r="J231" s="72"/>
      <c r="K231" s="72"/>
      <c r="L231" s="72"/>
      <c r="M231" s="72"/>
      <c r="N231" s="72"/>
      <c r="O231" s="72"/>
      <c r="P231" s="72"/>
      <c r="Q231" s="72"/>
      <c r="R231" s="72"/>
      <c r="S231" s="72"/>
      <c r="T231" s="72"/>
    </row>
    <row r="232" spans="1:20" ht="15">
      <c r="A232" s="72"/>
      <c r="B232" s="72"/>
      <c r="C232" s="72"/>
      <c r="D232" s="72"/>
      <c r="E232" s="72"/>
      <c r="F232" s="72"/>
      <c r="G232" s="72"/>
      <c r="H232" s="72"/>
      <c r="I232" s="72"/>
      <c r="J232" s="72"/>
      <c r="K232" s="72"/>
      <c r="L232" s="72"/>
      <c r="M232" s="72"/>
      <c r="N232" s="72"/>
      <c r="O232" s="72"/>
      <c r="P232" s="72"/>
      <c r="Q232" s="72"/>
      <c r="R232" s="72"/>
      <c r="S232" s="72"/>
      <c r="T232" s="72"/>
    </row>
    <row r="233" spans="1:20" ht="15">
      <c r="A233" s="72"/>
      <c r="B233" s="72"/>
      <c r="C233" s="72"/>
      <c r="D233" s="72"/>
      <c r="E233" s="72"/>
      <c r="F233" s="72"/>
      <c r="G233" s="72"/>
      <c r="H233" s="72"/>
      <c r="I233" s="72"/>
      <c r="J233" s="72"/>
      <c r="K233" s="72"/>
      <c r="L233" s="72"/>
      <c r="M233" s="72"/>
      <c r="N233" s="72"/>
      <c r="O233" s="72"/>
      <c r="P233" s="72"/>
      <c r="Q233" s="72"/>
      <c r="R233" s="72"/>
      <c r="S233" s="72"/>
      <c r="T233" s="72"/>
    </row>
    <row r="234" spans="1:20" ht="15">
      <c r="A234" s="72"/>
      <c r="B234" s="72"/>
      <c r="C234" s="72"/>
      <c r="D234" s="72"/>
      <c r="E234" s="72"/>
      <c r="F234" s="72"/>
      <c r="G234" s="72"/>
      <c r="H234" s="72"/>
      <c r="I234" s="72"/>
      <c r="J234" s="72"/>
      <c r="K234" s="72"/>
      <c r="L234" s="72"/>
      <c r="M234" s="72"/>
      <c r="N234" s="72"/>
      <c r="O234" s="72"/>
      <c r="P234" s="72"/>
      <c r="Q234" s="72"/>
      <c r="R234" s="72"/>
      <c r="S234" s="72"/>
      <c r="T234" s="72"/>
    </row>
    <row r="235" spans="1:20" ht="15">
      <c r="A235" s="72"/>
      <c r="B235" s="72"/>
      <c r="C235" s="72"/>
      <c r="D235" s="72"/>
      <c r="E235" s="72"/>
      <c r="F235" s="72"/>
      <c r="G235" s="72"/>
      <c r="H235" s="72"/>
      <c r="I235" s="72"/>
      <c r="J235" s="72"/>
      <c r="K235" s="72"/>
      <c r="L235" s="72"/>
      <c r="M235" s="72"/>
      <c r="N235" s="72"/>
      <c r="O235" s="72"/>
      <c r="P235" s="72"/>
      <c r="Q235" s="72"/>
      <c r="R235" s="72"/>
      <c r="S235" s="72"/>
      <c r="T235" s="72"/>
    </row>
    <row r="236" spans="1:20" ht="15">
      <c r="A236" s="72"/>
      <c r="B236" s="72"/>
      <c r="C236" s="72"/>
      <c r="D236" s="72"/>
      <c r="E236" s="72"/>
      <c r="F236" s="72"/>
      <c r="G236" s="72"/>
      <c r="H236" s="72"/>
      <c r="I236" s="72"/>
      <c r="J236" s="72"/>
      <c r="K236" s="72"/>
      <c r="L236" s="72"/>
      <c r="M236" s="72"/>
      <c r="N236" s="72"/>
      <c r="O236" s="72"/>
      <c r="P236" s="72"/>
      <c r="Q236" s="72"/>
      <c r="R236" s="72"/>
      <c r="S236" s="72"/>
      <c r="T236" s="72"/>
    </row>
    <row r="237" spans="1:20" ht="15">
      <c r="A237" s="72"/>
      <c r="B237" s="72"/>
      <c r="C237" s="72"/>
      <c r="D237" s="72"/>
      <c r="E237" s="72"/>
      <c r="F237" s="72"/>
      <c r="G237" s="72"/>
      <c r="H237" s="72"/>
      <c r="I237" s="72"/>
      <c r="J237" s="72"/>
      <c r="K237" s="72"/>
      <c r="L237" s="72"/>
      <c r="M237" s="72"/>
      <c r="N237" s="72"/>
      <c r="O237" s="72"/>
      <c r="P237" s="72"/>
      <c r="Q237" s="72"/>
      <c r="R237" s="72"/>
      <c r="S237" s="72"/>
      <c r="T237" s="72"/>
    </row>
    <row r="238" spans="1:20" ht="15">
      <c r="A238" s="72"/>
      <c r="B238" s="72"/>
      <c r="C238" s="72"/>
      <c r="D238" s="72"/>
      <c r="E238" s="72"/>
      <c r="F238" s="72"/>
      <c r="G238" s="72"/>
      <c r="H238" s="72"/>
      <c r="I238" s="72"/>
      <c r="J238" s="72"/>
      <c r="K238" s="72"/>
      <c r="L238" s="72"/>
      <c r="M238" s="72"/>
      <c r="N238" s="72"/>
      <c r="O238" s="72"/>
      <c r="P238" s="72"/>
      <c r="Q238" s="72"/>
      <c r="R238" s="72"/>
      <c r="S238" s="72"/>
      <c r="T238" s="72"/>
    </row>
    <row r="239" spans="1:20" ht="15">
      <c r="A239" s="72"/>
      <c r="B239" s="72"/>
      <c r="C239" s="72"/>
      <c r="D239" s="72"/>
      <c r="E239" s="72"/>
      <c r="F239" s="72"/>
      <c r="G239" s="72"/>
      <c r="H239" s="72"/>
      <c r="I239" s="72"/>
      <c r="J239" s="72"/>
      <c r="K239" s="72"/>
      <c r="L239" s="72"/>
      <c r="M239" s="72"/>
      <c r="N239" s="72"/>
      <c r="O239" s="72"/>
      <c r="P239" s="72"/>
      <c r="Q239" s="72"/>
      <c r="R239" s="72"/>
      <c r="S239" s="72"/>
      <c r="T239" s="72"/>
    </row>
    <row r="240" spans="1:20" ht="15">
      <c r="A240" s="72"/>
      <c r="B240" s="72"/>
      <c r="C240" s="72"/>
      <c r="D240" s="72"/>
      <c r="E240" s="72"/>
      <c r="F240" s="72"/>
      <c r="G240" s="72"/>
      <c r="H240" s="72"/>
      <c r="I240" s="72"/>
      <c r="J240" s="72"/>
      <c r="K240" s="72"/>
      <c r="L240" s="72"/>
      <c r="M240" s="72"/>
      <c r="N240" s="72"/>
      <c r="O240" s="72"/>
      <c r="P240" s="72"/>
      <c r="Q240" s="72"/>
      <c r="R240" s="72"/>
      <c r="S240" s="72"/>
      <c r="T240" s="72"/>
    </row>
    <row r="241" spans="1:20" ht="15">
      <c r="A241" s="72"/>
      <c r="B241" s="72"/>
      <c r="C241" s="72"/>
      <c r="D241" s="72"/>
      <c r="E241" s="72"/>
      <c r="F241" s="72"/>
      <c r="G241" s="72"/>
      <c r="H241" s="72"/>
      <c r="I241" s="72"/>
      <c r="J241" s="72"/>
      <c r="K241" s="72"/>
      <c r="L241" s="72"/>
      <c r="M241" s="72"/>
      <c r="N241" s="72"/>
      <c r="O241" s="72"/>
      <c r="P241" s="72"/>
      <c r="Q241" s="72"/>
      <c r="R241" s="72"/>
      <c r="S241" s="72"/>
      <c r="T241" s="72"/>
    </row>
    <row r="242" spans="1:20" ht="15">
      <c r="A242" s="72"/>
      <c r="B242" s="72"/>
      <c r="C242" s="72"/>
      <c r="D242" s="72"/>
      <c r="E242" s="72"/>
      <c r="F242" s="72"/>
      <c r="G242" s="72"/>
      <c r="H242" s="72"/>
      <c r="I242" s="72"/>
      <c r="J242" s="72"/>
      <c r="K242" s="72"/>
      <c r="L242" s="72"/>
      <c r="M242" s="72"/>
      <c r="N242" s="72"/>
      <c r="O242" s="72"/>
      <c r="P242" s="72"/>
      <c r="Q242" s="72"/>
      <c r="R242" s="72"/>
      <c r="S242" s="72"/>
      <c r="T242" s="72"/>
    </row>
    <row r="243" spans="1:20" ht="15">
      <c r="A243" s="72"/>
      <c r="B243" s="72"/>
      <c r="C243" s="72"/>
      <c r="D243" s="72"/>
      <c r="E243" s="72"/>
      <c r="F243" s="72"/>
      <c r="G243" s="72"/>
      <c r="H243" s="72"/>
      <c r="I243" s="72"/>
      <c r="J243" s="72"/>
      <c r="K243" s="72"/>
      <c r="L243" s="72"/>
      <c r="M243" s="72"/>
      <c r="N243" s="72"/>
      <c r="O243" s="72"/>
      <c r="P243" s="72"/>
      <c r="Q243" s="72"/>
      <c r="R243" s="72"/>
      <c r="S243" s="72"/>
      <c r="T243" s="72"/>
    </row>
    <row r="244" spans="1:20" ht="15">
      <c r="A244" s="72"/>
      <c r="B244" s="72"/>
      <c r="C244" s="72"/>
      <c r="D244" s="72"/>
      <c r="E244" s="72"/>
      <c r="F244" s="72"/>
      <c r="G244" s="72"/>
      <c r="H244" s="72"/>
      <c r="I244" s="72"/>
      <c r="J244" s="72"/>
      <c r="K244" s="72"/>
      <c r="L244" s="72"/>
      <c r="M244" s="72"/>
      <c r="N244" s="72"/>
      <c r="O244" s="72"/>
      <c r="P244" s="72"/>
      <c r="Q244" s="72"/>
      <c r="R244" s="72"/>
      <c r="S244" s="72"/>
      <c r="T244" s="72"/>
    </row>
    <row r="245" spans="1:20" ht="15">
      <c r="A245" s="72"/>
      <c r="B245" s="72"/>
      <c r="C245" s="72"/>
      <c r="D245" s="72"/>
      <c r="E245" s="72"/>
      <c r="F245" s="72"/>
      <c r="G245" s="72"/>
      <c r="H245" s="72"/>
      <c r="I245" s="72"/>
      <c r="J245" s="72"/>
      <c r="K245" s="72"/>
      <c r="L245" s="72"/>
      <c r="M245" s="72"/>
      <c r="N245" s="72"/>
      <c r="O245" s="72"/>
      <c r="P245" s="72"/>
      <c r="Q245" s="72"/>
      <c r="R245" s="72"/>
      <c r="S245" s="72"/>
      <c r="T245" s="72"/>
    </row>
    <row r="246" spans="1:20" ht="15">
      <c r="A246" s="72"/>
      <c r="B246" s="72"/>
      <c r="C246" s="72"/>
      <c r="D246" s="72"/>
      <c r="E246" s="72"/>
      <c r="F246" s="72"/>
      <c r="G246" s="72"/>
      <c r="H246" s="72"/>
      <c r="I246" s="72"/>
      <c r="J246" s="72"/>
      <c r="K246" s="72"/>
      <c r="L246" s="72"/>
      <c r="M246" s="72"/>
      <c r="N246" s="72"/>
      <c r="O246" s="72"/>
      <c r="P246" s="72"/>
      <c r="Q246" s="72"/>
      <c r="R246" s="72"/>
      <c r="S246" s="72"/>
      <c r="T246" s="72"/>
    </row>
    <row r="247" spans="1:20" ht="15">
      <c r="A247" s="72"/>
      <c r="B247" s="72"/>
      <c r="C247" s="72"/>
      <c r="D247" s="72"/>
      <c r="E247" s="72"/>
      <c r="F247" s="72"/>
      <c r="G247" s="72"/>
      <c r="H247" s="72"/>
      <c r="I247" s="72"/>
      <c r="J247" s="72"/>
      <c r="K247" s="72"/>
      <c r="L247" s="72"/>
      <c r="M247" s="72"/>
      <c r="N247" s="72"/>
      <c r="O247" s="72"/>
      <c r="P247" s="72"/>
      <c r="Q247" s="72"/>
      <c r="R247" s="72"/>
      <c r="S247" s="72"/>
      <c r="T247" s="72"/>
    </row>
    <row r="248" spans="1:20" ht="15">
      <c r="A248" s="72"/>
      <c r="B248" s="72"/>
      <c r="C248" s="72"/>
      <c r="D248" s="72"/>
      <c r="E248" s="72"/>
      <c r="F248" s="72"/>
      <c r="G248" s="72"/>
      <c r="H248" s="72"/>
      <c r="I248" s="72"/>
      <c r="J248" s="72"/>
      <c r="K248" s="72"/>
      <c r="L248" s="72"/>
      <c r="M248" s="72"/>
      <c r="N248" s="72"/>
      <c r="O248" s="72"/>
      <c r="P248" s="72"/>
      <c r="Q248" s="72"/>
      <c r="R248" s="72"/>
      <c r="S248" s="72"/>
      <c r="T248" s="72"/>
    </row>
    <row r="249" spans="1:20" ht="15">
      <c r="A249" s="72"/>
      <c r="B249" s="72"/>
      <c r="C249" s="72"/>
      <c r="D249" s="72"/>
      <c r="E249" s="72"/>
      <c r="F249" s="72"/>
      <c r="G249" s="72"/>
      <c r="H249" s="72"/>
      <c r="I249" s="72"/>
      <c r="J249" s="72"/>
      <c r="K249" s="72"/>
      <c r="L249" s="72"/>
      <c r="M249" s="72"/>
      <c r="N249" s="72"/>
      <c r="O249" s="72"/>
      <c r="P249" s="72"/>
      <c r="Q249" s="72"/>
      <c r="R249" s="72"/>
      <c r="S249" s="72"/>
      <c r="T249" s="72"/>
    </row>
    <row r="250" spans="1:20" ht="15">
      <c r="A250" s="72"/>
      <c r="B250" s="72"/>
      <c r="C250" s="72"/>
      <c r="D250" s="72"/>
      <c r="E250" s="72"/>
      <c r="F250" s="72"/>
      <c r="G250" s="72"/>
      <c r="H250" s="72"/>
      <c r="I250" s="72"/>
      <c r="J250" s="72"/>
      <c r="K250" s="72"/>
      <c r="L250" s="72"/>
      <c r="M250" s="72"/>
      <c r="N250" s="72"/>
      <c r="O250" s="72"/>
      <c r="P250" s="72"/>
      <c r="Q250" s="72"/>
      <c r="R250" s="72"/>
      <c r="S250" s="72"/>
      <c r="T250" s="72"/>
    </row>
    <row r="251" spans="1:20" ht="15">
      <c r="A251" s="72"/>
      <c r="B251" s="72"/>
      <c r="C251" s="72"/>
      <c r="D251" s="72"/>
      <c r="E251" s="72"/>
      <c r="F251" s="72"/>
      <c r="G251" s="72"/>
      <c r="H251" s="72"/>
      <c r="I251" s="72"/>
      <c r="J251" s="72"/>
      <c r="K251" s="72"/>
      <c r="L251" s="72"/>
      <c r="M251" s="72"/>
      <c r="N251" s="72"/>
      <c r="O251" s="72"/>
      <c r="P251" s="72"/>
      <c r="Q251" s="72"/>
      <c r="R251" s="72"/>
      <c r="S251" s="72"/>
      <c r="T251" s="72"/>
    </row>
    <row r="252" spans="1:20" ht="15">
      <c r="A252" s="72"/>
      <c r="B252" s="72"/>
      <c r="C252" s="72"/>
      <c r="D252" s="72"/>
      <c r="E252" s="72"/>
      <c r="F252" s="72"/>
      <c r="G252" s="72"/>
      <c r="H252" s="72"/>
      <c r="I252" s="72"/>
      <c r="J252" s="72"/>
      <c r="K252" s="72"/>
      <c r="L252" s="72"/>
      <c r="M252" s="72"/>
      <c r="N252" s="72"/>
      <c r="O252" s="72"/>
      <c r="P252" s="72"/>
      <c r="Q252" s="72"/>
      <c r="R252" s="72"/>
      <c r="S252" s="72"/>
      <c r="T252" s="72"/>
    </row>
    <row r="253" spans="1:20" ht="15">
      <c r="A253" s="72"/>
      <c r="B253" s="72"/>
      <c r="C253" s="72"/>
      <c r="D253" s="72"/>
      <c r="E253" s="72"/>
      <c r="F253" s="72"/>
      <c r="G253" s="72"/>
      <c r="H253" s="72"/>
      <c r="I253" s="72"/>
      <c r="J253" s="72"/>
      <c r="K253" s="72"/>
      <c r="L253" s="72"/>
      <c r="M253" s="72"/>
      <c r="N253" s="72"/>
      <c r="O253" s="72"/>
      <c r="P253" s="72"/>
      <c r="Q253" s="72"/>
      <c r="R253" s="72"/>
      <c r="S253" s="72"/>
      <c r="T253" s="72"/>
    </row>
    <row r="254" spans="1:20" ht="15">
      <c r="A254" s="72"/>
      <c r="B254" s="72"/>
      <c r="C254" s="72"/>
      <c r="D254" s="72"/>
      <c r="E254" s="72"/>
      <c r="F254" s="72"/>
      <c r="G254" s="72"/>
      <c r="H254" s="72"/>
      <c r="I254" s="72"/>
      <c r="J254" s="72"/>
      <c r="K254" s="72"/>
      <c r="L254" s="72"/>
      <c r="M254" s="72"/>
      <c r="N254" s="72"/>
      <c r="O254" s="72"/>
      <c r="P254" s="72"/>
      <c r="Q254" s="72"/>
      <c r="R254" s="72"/>
      <c r="S254" s="72"/>
      <c r="T254" s="72"/>
    </row>
    <row r="255" spans="1:20" ht="15">
      <c r="A255" s="72"/>
      <c r="B255" s="72"/>
      <c r="C255" s="72"/>
      <c r="D255" s="72"/>
      <c r="E255" s="72"/>
      <c r="F255" s="72"/>
      <c r="G255" s="72"/>
      <c r="H255" s="72"/>
      <c r="I255" s="72"/>
      <c r="J255" s="72"/>
      <c r="K255" s="72"/>
      <c r="L255" s="72"/>
      <c r="M255" s="72"/>
      <c r="N255" s="72"/>
      <c r="O255" s="72"/>
      <c r="P255" s="72"/>
      <c r="Q255" s="72"/>
      <c r="R255" s="72"/>
      <c r="S255" s="72"/>
      <c r="T255" s="72"/>
    </row>
    <row r="256" spans="1:20" ht="15">
      <c r="A256" s="72"/>
      <c r="B256" s="72"/>
      <c r="C256" s="72"/>
      <c r="D256" s="72"/>
      <c r="E256" s="72"/>
      <c r="F256" s="72"/>
      <c r="G256" s="72"/>
      <c r="H256" s="72"/>
      <c r="I256" s="72"/>
      <c r="J256" s="72"/>
      <c r="K256" s="72"/>
      <c r="L256" s="72"/>
      <c r="M256" s="72"/>
      <c r="N256" s="72"/>
      <c r="O256" s="72"/>
      <c r="P256" s="72"/>
      <c r="Q256" s="72"/>
      <c r="R256" s="72"/>
      <c r="S256" s="72"/>
      <c r="T256" s="72"/>
    </row>
    <row r="257" spans="1:20" ht="15">
      <c r="A257" s="72"/>
      <c r="B257" s="72"/>
      <c r="C257" s="72"/>
      <c r="D257" s="72"/>
      <c r="E257" s="72"/>
      <c r="F257" s="72"/>
      <c r="G257" s="72"/>
      <c r="H257" s="72"/>
      <c r="I257" s="72"/>
      <c r="J257" s="72"/>
      <c r="K257" s="72"/>
      <c r="L257" s="72"/>
      <c r="M257" s="72"/>
      <c r="N257" s="72"/>
      <c r="O257" s="72"/>
      <c r="P257" s="72"/>
      <c r="Q257" s="72"/>
      <c r="R257" s="72"/>
      <c r="S257" s="72"/>
      <c r="T257" s="72"/>
    </row>
    <row r="258" spans="1:20" ht="15">
      <c r="A258" s="72"/>
      <c r="B258" s="72"/>
      <c r="C258" s="72"/>
      <c r="D258" s="72"/>
      <c r="E258" s="72"/>
      <c r="F258" s="72"/>
      <c r="G258" s="72"/>
      <c r="H258" s="72"/>
      <c r="I258" s="72"/>
      <c r="J258" s="72"/>
      <c r="K258" s="72"/>
      <c r="L258" s="72"/>
      <c r="M258" s="72"/>
      <c r="N258" s="72"/>
      <c r="O258" s="72"/>
      <c r="P258" s="72"/>
      <c r="Q258" s="72"/>
      <c r="R258" s="72"/>
      <c r="S258" s="72"/>
      <c r="T258" s="72"/>
    </row>
    <row r="259" spans="1:20" ht="15">
      <c r="A259" s="72"/>
      <c r="B259" s="72"/>
      <c r="C259" s="72"/>
      <c r="D259" s="72"/>
      <c r="E259" s="72"/>
      <c r="F259" s="72"/>
      <c r="G259" s="72"/>
      <c r="H259" s="72"/>
      <c r="I259" s="72"/>
      <c r="J259" s="72"/>
      <c r="K259" s="72"/>
      <c r="L259" s="72"/>
      <c r="M259" s="72"/>
      <c r="N259" s="72"/>
      <c r="O259" s="72"/>
      <c r="P259" s="72"/>
      <c r="Q259" s="72"/>
      <c r="R259" s="72"/>
      <c r="S259" s="72"/>
      <c r="T259" s="72"/>
    </row>
    <row r="260" spans="1:20" ht="15">
      <c r="A260" s="72"/>
      <c r="B260" s="72"/>
      <c r="C260" s="72"/>
      <c r="D260" s="72"/>
      <c r="E260" s="72"/>
      <c r="F260" s="72"/>
      <c r="G260" s="72"/>
      <c r="H260" s="72"/>
      <c r="I260" s="72"/>
      <c r="J260" s="72"/>
      <c r="K260" s="72"/>
      <c r="L260" s="72"/>
      <c r="M260" s="72"/>
      <c r="N260" s="72"/>
      <c r="O260" s="72"/>
      <c r="P260" s="72"/>
      <c r="Q260" s="72"/>
      <c r="R260" s="72"/>
      <c r="S260" s="72"/>
      <c r="T260" s="72"/>
    </row>
    <row r="261" spans="1:20" ht="15">
      <c r="A261" s="72"/>
      <c r="B261" s="72"/>
      <c r="C261" s="72"/>
      <c r="D261" s="72"/>
      <c r="E261" s="72"/>
      <c r="F261" s="72"/>
      <c r="G261" s="72"/>
      <c r="H261" s="72"/>
      <c r="I261" s="72"/>
      <c r="J261" s="72"/>
      <c r="K261" s="72"/>
      <c r="L261" s="72"/>
      <c r="M261" s="72"/>
      <c r="N261" s="72"/>
      <c r="O261" s="72"/>
      <c r="P261" s="72"/>
      <c r="Q261" s="72"/>
      <c r="R261" s="72"/>
      <c r="S261" s="72"/>
      <c r="T261" s="72"/>
    </row>
    <row r="262" spans="1:20" ht="15">
      <c r="A262" s="72"/>
      <c r="B262" s="72"/>
      <c r="C262" s="72"/>
      <c r="D262" s="72"/>
      <c r="E262" s="72"/>
      <c r="F262" s="72"/>
      <c r="G262" s="72"/>
      <c r="H262" s="72"/>
      <c r="I262" s="72"/>
      <c r="J262" s="72"/>
      <c r="K262" s="72"/>
      <c r="L262" s="72"/>
      <c r="M262" s="72"/>
      <c r="N262" s="72"/>
      <c r="O262" s="72"/>
      <c r="P262" s="72"/>
      <c r="Q262" s="72"/>
      <c r="R262" s="72"/>
      <c r="S262" s="72"/>
      <c r="T262" s="72"/>
    </row>
    <row r="263" spans="1:20" ht="15">
      <c r="A263" s="72"/>
      <c r="B263" s="72"/>
      <c r="C263" s="72"/>
      <c r="D263" s="72"/>
      <c r="E263" s="72"/>
      <c r="F263" s="72"/>
      <c r="G263" s="72"/>
      <c r="H263" s="72"/>
      <c r="I263" s="72"/>
      <c r="J263" s="72"/>
      <c r="K263" s="72"/>
      <c r="L263" s="72"/>
      <c r="M263" s="72"/>
      <c r="N263" s="72"/>
      <c r="O263" s="72"/>
      <c r="P263" s="72"/>
      <c r="Q263" s="72"/>
      <c r="R263" s="72"/>
      <c r="S263" s="72"/>
      <c r="T263" s="72"/>
    </row>
    <row r="264" spans="1:20" ht="15">
      <c r="A264" s="72"/>
      <c r="B264" s="72"/>
      <c r="C264" s="72"/>
      <c r="D264" s="72"/>
      <c r="E264" s="72"/>
      <c r="F264" s="72"/>
      <c r="G264" s="72"/>
      <c r="H264" s="72"/>
      <c r="I264" s="72"/>
      <c r="J264" s="72"/>
      <c r="K264" s="72"/>
      <c r="L264" s="72"/>
      <c r="M264" s="72"/>
      <c r="N264" s="72"/>
      <c r="O264" s="72"/>
      <c r="P264" s="72"/>
      <c r="Q264" s="72"/>
      <c r="R264" s="72"/>
      <c r="S264" s="72"/>
      <c r="T264" s="72"/>
    </row>
    <row r="265" spans="1:20" ht="15">
      <c r="A265" s="72"/>
      <c r="B265" s="72"/>
      <c r="C265" s="72"/>
      <c r="D265" s="72"/>
      <c r="E265" s="72"/>
      <c r="F265" s="72"/>
      <c r="G265" s="72"/>
      <c r="H265" s="72"/>
      <c r="I265" s="72"/>
      <c r="J265" s="72"/>
      <c r="K265" s="72"/>
      <c r="L265" s="72"/>
      <c r="M265" s="72"/>
      <c r="N265" s="72"/>
      <c r="O265" s="72"/>
      <c r="P265" s="72"/>
      <c r="Q265" s="72"/>
      <c r="R265" s="72"/>
      <c r="S265" s="72"/>
      <c r="T265" s="72"/>
    </row>
    <row r="266" spans="1:20" ht="15">
      <c r="A266" s="72"/>
      <c r="B266" s="72"/>
      <c r="C266" s="72"/>
      <c r="D266" s="72"/>
      <c r="E266" s="72"/>
      <c r="F266" s="72"/>
      <c r="G266" s="72"/>
      <c r="H266" s="72"/>
      <c r="I266" s="72"/>
      <c r="J266" s="72"/>
      <c r="K266" s="72"/>
      <c r="L266" s="72"/>
      <c r="M266" s="72"/>
      <c r="N266" s="72"/>
      <c r="O266" s="72"/>
      <c r="P266" s="72"/>
      <c r="Q266" s="72"/>
      <c r="R266" s="72"/>
      <c r="S266" s="72"/>
      <c r="T266" s="72"/>
    </row>
    <row r="267" spans="1:20" ht="15">
      <c r="A267" s="72"/>
      <c r="B267" s="72"/>
      <c r="C267" s="72"/>
      <c r="D267" s="72"/>
      <c r="E267" s="72"/>
      <c r="F267" s="72"/>
      <c r="G267" s="72"/>
      <c r="H267" s="72"/>
      <c r="I267" s="72"/>
      <c r="J267" s="72"/>
      <c r="K267" s="72"/>
      <c r="L267" s="72"/>
      <c r="M267" s="72"/>
      <c r="N267" s="72"/>
      <c r="O267" s="72"/>
      <c r="P267" s="72"/>
      <c r="Q267" s="72"/>
      <c r="R267" s="72"/>
      <c r="S267" s="72"/>
      <c r="T267" s="72"/>
    </row>
    <row r="268" spans="1:20" ht="15">
      <c r="A268" s="72"/>
      <c r="B268" s="72"/>
      <c r="C268" s="72"/>
      <c r="D268" s="72"/>
      <c r="E268" s="72"/>
      <c r="F268" s="72"/>
      <c r="G268" s="72"/>
      <c r="H268" s="72"/>
      <c r="I268" s="72"/>
      <c r="J268" s="72"/>
      <c r="K268" s="72"/>
      <c r="L268" s="72"/>
      <c r="M268" s="72"/>
      <c r="N268" s="72"/>
      <c r="O268" s="72"/>
      <c r="P268" s="72"/>
      <c r="Q268" s="72"/>
      <c r="R268" s="72"/>
      <c r="S268" s="72"/>
      <c r="T268" s="72"/>
    </row>
    <row r="269" spans="1:20" ht="15">
      <c r="A269" s="72"/>
      <c r="B269" s="72"/>
      <c r="C269" s="72"/>
      <c r="D269" s="72"/>
      <c r="E269" s="72"/>
      <c r="F269" s="72"/>
      <c r="G269" s="72"/>
      <c r="H269" s="72"/>
      <c r="I269" s="72"/>
      <c r="J269" s="72"/>
      <c r="K269" s="72"/>
      <c r="L269" s="72"/>
      <c r="M269" s="72"/>
      <c r="N269" s="72"/>
      <c r="O269" s="72"/>
      <c r="P269" s="72"/>
      <c r="Q269" s="72"/>
      <c r="R269" s="72"/>
      <c r="S269" s="72"/>
      <c r="T269" s="72"/>
    </row>
    <row r="270" spans="1:20" ht="15">
      <c r="A270" s="72"/>
      <c r="B270" s="72"/>
      <c r="C270" s="72"/>
      <c r="D270" s="72"/>
      <c r="E270" s="72"/>
      <c r="F270" s="72"/>
      <c r="G270" s="72"/>
      <c r="H270" s="72"/>
      <c r="I270" s="72"/>
      <c r="J270" s="72"/>
      <c r="K270" s="72"/>
      <c r="L270" s="72"/>
      <c r="M270" s="72"/>
      <c r="N270" s="72"/>
      <c r="O270" s="72"/>
      <c r="P270" s="72"/>
      <c r="Q270" s="72"/>
      <c r="R270" s="72"/>
      <c r="S270" s="72"/>
      <c r="T270" s="72"/>
    </row>
    <row r="271" spans="1:20" ht="15">
      <c r="A271" s="72"/>
      <c r="B271" s="72"/>
      <c r="C271" s="72"/>
      <c r="D271" s="72"/>
      <c r="E271" s="72"/>
      <c r="F271" s="72"/>
      <c r="G271" s="72"/>
      <c r="H271" s="72"/>
      <c r="I271" s="72"/>
      <c r="J271" s="72"/>
      <c r="K271" s="72"/>
      <c r="L271" s="72"/>
      <c r="M271" s="72"/>
      <c r="N271" s="72"/>
      <c r="O271" s="72"/>
      <c r="P271" s="72"/>
      <c r="Q271" s="72"/>
      <c r="R271" s="72"/>
      <c r="S271" s="72"/>
      <c r="T271" s="72"/>
    </row>
    <row r="272" spans="1:20" ht="15">
      <c r="A272" s="72"/>
      <c r="B272" s="72"/>
      <c r="C272" s="72"/>
      <c r="D272" s="72"/>
      <c r="E272" s="72"/>
      <c r="F272" s="72"/>
      <c r="G272" s="72"/>
      <c r="H272" s="72"/>
      <c r="I272" s="72"/>
      <c r="J272" s="72"/>
      <c r="K272" s="72"/>
      <c r="L272" s="72"/>
      <c r="M272" s="72"/>
      <c r="N272" s="72"/>
      <c r="O272" s="72"/>
      <c r="P272" s="72"/>
      <c r="Q272" s="72"/>
      <c r="R272" s="72"/>
      <c r="S272" s="72"/>
      <c r="T272" s="72"/>
    </row>
    <row r="273" spans="1:20" ht="15">
      <c r="A273" s="72"/>
      <c r="B273" s="72"/>
      <c r="C273" s="72"/>
      <c r="D273" s="72"/>
      <c r="E273" s="72"/>
      <c r="F273" s="72"/>
      <c r="G273" s="72"/>
      <c r="H273" s="72"/>
      <c r="I273" s="72"/>
      <c r="J273" s="72"/>
      <c r="K273" s="72"/>
      <c r="L273" s="72"/>
      <c r="M273" s="72"/>
      <c r="N273" s="72"/>
      <c r="O273" s="72"/>
      <c r="P273" s="72"/>
      <c r="Q273" s="72"/>
      <c r="R273" s="72"/>
      <c r="S273" s="72"/>
      <c r="T273" s="72"/>
    </row>
    <row r="274" spans="1:20" ht="15">
      <c r="A274" s="72"/>
      <c r="B274" s="72"/>
      <c r="C274" s="72"/>
      <c r="D274" s="72"/>
      <c r="E274" s="72"/>
      <c r="F274" s="72"/>
      <c r="G274" s="72"/>
      <c r="H274" s="72"/>
      <c r="I274" s="72"/>
      <c r="J274" s="72"/>
      <c r="K274" s="72"/>
      <c r="L274" s="72"/>
      <c r="M274" s="72"/>
      <c r="N274" s="72"/>
      <c r="O274" s="72"/>
      <c r="P274" s="72"/>
      <c r="Q274" s="72"/>
      <c r="R274" s="72"/>
      <c r="S274" s="72"/>
      <c r="T274" s="72"/>
    </row>
    <row r="275" spans="1:20" ht="15">
      <c r="A275" s="72"/>
      <c r="B275" s="72"/>
      <c r="C275" s="72"/>
      <c r="D275" s="72"/>
      <c r="E275" s="72"/>
      <c r="F275" s="72"/>
      <c r="G275" s="72"/>
      <c r="H275" s="72"/>
      <c r="I275" s="72"/>
      <c r="J275" s="72"/>
      <c r="K275" s="72"/>
      <c r="L275" s="72"/>
      <c r="M275" s="72"/>
      <c r="N275" s="72"/>
      <c r="O275" s="72"/>
      <c r="P275" s="72"/>
      <c r="Q275" s="72"/>
      <c r="R275" s="72"/>
      <c r="S275" s="72"/>
      <c r="T275" s="72"/>
    </row>
    <row r="276" spans="1:20" ht="15">
      <c r="A276" s="72"/>
      <c r="B276" s="72"/>
      <c r="C276" s="72"/>
      <c r="D276" s="72"/>
      <c r="E276" s="72"/>
      <c r="F276" s="72"/>
      <c r="G276" s="72"/>
      <c r="H276" s="72"/>
      <c r="I276" s="72"/>
      <c r="J276" s="72"/>
      <c r="K276" s="72"/>
      <c r="L276" s="72"/>
      <c r="M276" s="72"/>
      <c r="N276" s="72"/>
      <c r="O276" s="72"/>
      <c r="P276" s="72"/>
      <c r="Q276" s="72"/>
      <c r="R276" s="72"/>
      <c r="S276" s="72"/>
      <c r="T276" s="72"/>
    </row>
    <row r="277" spans="1:20" ht="15">
      <c r="A277" s="72"/>
      <c r="B277" s="72"/>
      <c r="C277" s="72"/>
      <c r="D277" s="72"/>
      <c r="E277" s="72"/>
      <c r="F277" s="72"/>
      <c r="G277" s="72"/>
      <c r="H277" s="72"/>
      <c r="I277" s="72"/>
      <c r="J277" s="72"/>
      <c r="K277" s="72"/>
      <c r="L277" s="72"/>
      <c r="M277" s="72"/>
      <c r="N277" s="72"/>
      <c r="O277" s="72"/>
      <c r="P277" s="72"/>
      <c r="Q277" s="72"/>
      <c r="R277" s="72"/>
      <c r="S277" s="72"/>
      <c r="T277" s="72"/>
    </row>
    <row r="278" spans="1:20" ht="15">
      <c r="A278" s="72"/>
      <c r="B278" s="72"/>
      <c r="C278" s="72"/>
      <c r="D278" s="72"/>
      <c r="E278" s="72"/>
      <c r="F278" s="72"/>
      <c r="G278" s="72"/>
      <c r="H278" s="72"/>
      <c r="I278" s="72"/>
      <c r="J278" s="72"/>
      <c r="K278" s="72"/>
      <c r="L278" s="72"/>
      <c r="M278" s="72"/>
      <c r="N278" s="72"/>
      <c r="O278" s="72"/>
      <c r="P278" s="72"/>
      <c r="Q278" s="72"/>
      <c r="R278" s="72"/>
      <c r="S278" s="72"/>
      <c r="T278" s="72"/>
    </row>
    <row r="279" spans="1:20" ht="15">
      <c r="A279" s="72"/>
      <c r="B279" s="72"/>
      <c r="C279" s="72"/>
      <c r="D279" s="72"/>
      <c r="E279" s="72"/>
      <c r="F279" s="72"/>
      <c r="G279" s="72"/>
      <c r="H279" s="72"/>
      <c r="I279" s="72"/>
      <c r="J279" s="72"/>
      <c r="K279" s="72"/>
      <c r="L279" s="72"/>
      <c r="M279" s="72"/>
      <c r="N279" s="72"/>
      <c r="O279" s="72"/>
      <c r="P279" s="72"/>
      <c r="Q279" s="72"/>
      <c r="R279" s="72"/>
      <c r="S279" s="72"/>
      <c r="T279" s="72"/>
    </row>
    <row r="280" spans="1:20" ht="15">
      <c r="A280" s="72"/>
      <c r="B280" s="72"/>
      <c r="C280" s="72"/>
      <c r="D280" s="72"/>
      <c r="E280" s="72"/>
      <c r="F280" s="72"/>
      <c r="G280" s="72"/>
      <c r="H280" s="72"/>
      <c r="I280" s="72"/>
      <c r="J280" s="72"/>
      <c r="K280" s="72"/>
      <c r="L280" s="72"/>
      <c r="M280" s="72"/>
      <c r="N280" s="72"/>
      <c r="O280" s="72"/>
      <c r="P280" s="72"/>
      <c r="Q280" s="72"/>
      <c r="R280" s="72"/>
      <c r="S280" s="72"/>
      <c r="T280" s="72"/>
    </row>
    <row r="281" spans="1:20" ht="15">
      <c r="A281" s="72"/>
      <c r="B281" s="72"/>
      <c r="C281" s="72"/>
      <c r="D281" s="72"/>
      <c r="E281" s="72"/>
      <c r="F281" s="72"/>
      <c r="G281" s="72"/>
      <c r="H281" s="72"/>
      <c r="I281" s="72"/>
      <c r="J281" s="72"/>
      <c r="K281" s="72"/>
      <c r="L281" s="72"/>
      <c r="M281" s="72"/>
      <c r="N281" s="72"/>
      <c r="O281" s="72"/>
      <c r="P281" s="72"/>
      <c r="Q281" s="72"/>
      <c r="R281" s="72"/>
      <c r="S281" s="72"/>
      <c r="T281" s="72"/>
    </row>
    <row r="282" spans="1:20" ht="15">
      <c r="A282" s="72"/>
      <c r="B282" s="72"/>
      <c r="C282" s="72"/>
      <c r="D282" s="72"/>
      <c r="E282" s="72"/>
      <c r="F282" s="72"/>
      <c r="G282" s="72"/>
      <c r="H282" s="72"/>
      <c r="I282" s="72"/>
      <c r="J282" s="72"/>
      <c r="K282" s="72"/>
      <c r="L282" s="72"/>
      <c r="M282" s="72"/>
      <c r="N282" s="72"/>
      <c r="O282" s="72"/>
      <c r="P282" s="72"/>
      <c r="Q282" s="72"/>
      <c r="R282" s="72"/>
      <c r="S282" s="72"/>
      <c r="T282" s="72"/>
    </row>
    <row r="283" spans="1:20" ht="15">
      <c r="A283" s="72"/>
      <c r="B283" s="72"/>
      <c r="C283" s="72"/>
      <c r="D283" s="72"/>
      <c r="E283" s="72"/>
      <c r="F283" s="72"/>
      <c r="G283" s="72"/>
      <c r="H283" s="72"/>
      <c r="I283" s="72"/>
      <c r="J283" s="72"/>
      <c r="K283" s="72"/>
      <c r="L283" s="72"/>
      <c r="M283" s="72"/>
      <c r="N283" s="72"/>
      <c r="O283" s="72"/>
      <c r="P283" s="72"/>
      <c r="Q283" s="72"/>
      <c r="R283" s="72"/>
      <c r="S283" s="72"/>
      <c r="T283" s="72"/>
    </row>
    <row r="284" spans="1:20" ht="15">
      <c r="A284" s="72"/>
      <c r="B284" s="72"/>
      <c r="C284" s="72"/>
      <c r="D284" s="72"/>
      <c r="E284" s="72"/>
      <c r="F284" s="72"/>
      <c r="G284" s="72"/>
      <c r="H284" s="72"/>
      <c r="I284" s="72"/>
      <c r="J284" s="72"/>
      <c r="K284" s="72"/>
      <c r="L284" s="72"/>
      <c r="M284" s="72"/>
      <c r="N284" s="72"/>
      <c r="O284" s="72"/>
      <c r="P284" s="72"/>
      <c r="Q284" s="72"/>
      <c r="R284" s="72"/>
      <c r="S284" s="72"/>
      <c r="T284" s="72"/>
    </row>
    <row r="285" spans="1:20" ht="15">
      <c r="A285" s="72"/>
      <c r="B285" s="72"/>
      <c r="C285" s="72"/>
      <c r="D285" s="72"/>
      <c r="E285" s="72"/>
      <c r="F285" s="72"/>
      <c r="G285" s="72"/>
      <c r="H285" s="72"/>
      <c r="I285" s="72"/>
      <c r="J285" s="72"/>
      <c r="K285" s="72"/>
      <c r="L285" s="72"/>
      <c r="M285" s="72"/>
      <c r="N285" s="72"/>
      <c r="O285" s="72"/>
      <c r="P285" s="72"/>
      <c r="Q285" s="72"/>
      <c r="R285" s="72"/>
      <c r="S285" s="72"/>
      <c r="T285" s="72"/>
    </row>
    <row r="286" spans="1:20" ht="15">
      <c r="A286" s="72"/>
      <c r="B286" s="72"/>
      <c r="C286" s="72"/>
      <c r="D286" s="72"/>
      <c r="E286" s="72"/>
      <c r="F286" s="72"/>
      <c r="G286" s="72"/>
      <c r="H286" s="72"/>
      <c r="I286" s="72"/>
      <c r="J286" s="72"/>
      <c r="K286" s="72"/>
      <c r="L286" s="72"/>
      <c r="M286" s="72"/>
      <c r="N286" s="72"/>
      <c r="O286" s="72"/>
      <c r="P286" s="72"/>
      <c r="Q286" s="72"/>
      <c r="R286" s="72"/>
      <c r="S286" s="72"/>
      <c r="T286" s="72"/>
    </row>
    <row r="287" spans="1:20" ht="15">
      <c r="A287" s="72"/>
      <c r="B287" s="72"/>
      <c r="C287" s="72"/>
      <c r="D287" s="72"/>
      <c r="E287" s="72"/>
      <c r="F287" s="72"/>
      <c r="G287" s="72"/>
      <c r="H287" s="72"/>
      <c r="I287" s="72"/>
      <c r="J287" s="72"/>
      <c r="K287" s="72"/>
      <c r="L287" s="72"/>
      <c r="M287" s="72"/>
      <c r="N287" s="72"/>
      <c r="O287" s="72"/>
      <c r="P287" s="72"/>
      <c r="Q287" s="72"/>
      <c r="R287" s="72"/>
      <c r="S287" s="72"/>
      <c r="T287" s="72"/>
    </row>
    <row r="288" spans="1:20" ht="15">
      <c r="A288" s="72"/>
      <c r="B288" s="72"/>
      <c r="C288" s="72"/>
      <c r="D288" s="72"/>
      <c r="E288" s="72"/>
      <c r="F288" s="72"/>
      <c r="G288" s="72"/>
      <c r="H288" s="72"/>
      <c r="I288" s="72"/>
      <c r="J288" s="72"/>
      <c r="K288" s="72"/>
      <c r="L288" s="72"/>
      <c r="M288" s="72"/>
      <c r="N288" s="72"/>
      <c r="O288" s="72"/>
      <c r="P288" s="72"/>
      <c r="Q288" s="72"/>
      <c r="R288" s="72"/>
      <c r="S288" s="72"/>
      <c r="T288" s="72"/>
    </row>
    <row r="289" spans="1:20" ht="15">
      <c r="A289" s="72"/>
      <c r="B289" s="72"/>
      <c r="C289" s="72"/>
      <c r="D289" s="72"/>
      <c r="E289" s="72"/>
      <c r="F289" s="72"/>
      <c r="G289" s="72"/>
      <c r="H289" s="72"/>
      <c r="I289" s="72"/>
      <c r="J289" s="72"/>
      <c r="K289" s="72"/>
      <c r="L289" s="72"/>
      <c r="M289" s="72"/>
      <c r="N289" s="72"/>
      <c r="O289" s="72"/>
      <c r="P289" s="72"/>
      <c r="Q289" s="72"/>
      <c r="R289" s="72"/>
      <c r="S289" s="72"/>
      <c r="T289" s="72"/>
    </row>
    <row r="290" spans="1:20" ht="15">
      <c r="A290" s="72"/>
      <c r="B290" s="72"/>
      <c r="C290" s="72"/>
      <c r="D290" s="72"/>
      <c r="E290" s="72"/>
      <c r="F290" s="72"/>
      <c r="G290" s="72"/>
      <c r="H290" s="72"/>
      <c r="I290" s="72"/>
      <c r="J290" s="72"/>
      <c r="K290" s="72"/>
      <c r="L290" s="72"/>
      <c r="M290" s="72"/>
      <c r="N290" s="72"/>
      <c r="O290" s="72"/>
      <c r="P290" s="72"/>
      <c r="Q290" s="72"/>
      <c r="R290" s="72"/>
      <c r="S290" s="72"/>
      <c r="T290" s="72"/>
    </row>
    <row r="291" spans="1:20" ht="15">
      <c r="A291" s="72"/>
      <c r="B291" s="72"/>
      <c r="C291" s="72"/>
      <c r="D291" s="72"/>
      <c r="E291" s="72"/>
      <c r="F291" s="72"/>
      <c r="G291" s="72"/>
      <c r="H291" s="72"/>
      <c r="I291" s="72"/>
      <c r="J291" s="72"/>
      <c r="K291" s="72"/>
      <c r="L291" s="72"/>
      <c r="M291" s="72"/>
      <c r="N291" s="72"/>
      <c r="O291" s="72"/>
      <c r="P291" s="72"/>
      <c r="Q291" s="72"/>
      <c r="R291" s="72"/>
      <c r="S291" s="72"/>
      <c r="T291" s="72"/>
    </row>
    <row r="292" spans="1:20" ht="15">
      <c r="A292" s="72"/>
      <c r="B292" s="72"/>
      <c r="C292" s="72"/>
      <c r="D292" s="72"/>
      <c r="E292" s="72"/>
      <c r="F292" s="72"/>
      <c r="G292" s="72"/>
      <c r="H292" s="72"/>
      <c r="I292" s="72"/>
      <c r="J292" s="72"/>
      <c r="K292" s="72"/>
      <c r="L292" s="72"/>
      <c r="M292" s="72"/>
      <c r="N292" s="72"/>
      <c r="O292" s="72"/>
      <c r="P292" s="72"/>
      <c r="Q292" s="72"/>
      <c r="R292" s="72"/>
      <c r="S292" s="72"/>
      <c r="T292" s="72"/>
    </row>
    <row r="293" spans="1:20" ht="15">
      <c r="A293" s="72"/>
      <c r="B293" s="72"/>
      <c r="C293" s="72"/>
      <c r="D293" s="72"/>
      <c r="E293" s="72"/>
      <c r="F293" s="72"/>
      <c r="G293" s="72"/>
      <c r="H293" s="72"/>
      <c r="I293" s="72"/>
      <c r="J293" s="72"/>
      <c r="K293" s="72"/>
      <c r="L293" s="72"/>
      <c r="M293" s="72"/>
      <c r="N293" s="72"/>
      <c r="O293" s="72"/>
      <c r="P293" s="72"/>
      <c r="Q293" s="72"/>
      <c r="R293" s="72"/>
      <c r="S293" s="72"/>
      <c r="T293" s="72"/>
    </row>
    <row r="294" spans="1:20" ht="15">
      <c r="A294" s="72"/>
      <c r="B294" s="72"/>
      <c r="C294" s="72"/>
      <c r="D294" s="72"/>
      <c r="E294" s="72"/>
      <c r="F294" s="72"/>
      <c r="G294" s="72"/>
      <c r="H294" s="72"/>
      <c r="I294" s="72"/>
      <c r="J294" s="72"/>
      <c r="K294" s="72"/>
      <c r="L294" s="72"/>
      <c r="M294" s="72"/>
      <c r="N294" s="72"/>
      <c r="O294" s="72"/>
      <c r="P294" s="72"/>
      <c r="Q294" s="72"/>
      <c r="R294" s="72"/>
      <c r="S294" s="72"/>
      <c r="T294" s="72"/>
    </row>
    <row r="295" spans="1:20" ht="15">
      <c r="A295" s="72"/>
      <c r="B295" s="72"/>
      <c r="C295" s="72"/>
      <c r="D295" s="72"/>
      <c r="E295" s="72"/>
      <c r="F295" s="72"/>
      <c r="G295" s="72"/>
      <c r="H295" s="72"/>
      <c r="I295" s="72"/>
      <c r="J295" s="72"/>
      <c r="K295" s="72"/>
      <c r="L295" s="72"/>
      <c r="M295" s="72"/>
      <c r="N295" s="72"/>
      <c r="O295" s="72"/>
      <c r="P295" s="72"/>
      <c r="Q295" s="72"/>
      <c r="R295" s="72"/>
      <c r="S295" s="72"/>
      <c r="T295" s="72"/>
    </row>
    <row r="296" spans="1:20" ht="15">
      <c r="A296" s="72"/>
      <c r="B296" s="72"/>
      <c r="C296" s="72"/>
      <c r="D296" s="72"/>
      <c r="E296" s="72"/>
      <c r="F296" s="72"/>
      <c r="G296" s="72"/>
      <c r="H296" s="72"/>
      <c r="I296" s="72"/>
      <c r="J296" s="72"/>
      <c r="K296" s="72"/>
      <c r="L296" s="72"/>
      <c r="M296" s="72"/>
      <c r="N296" s="72"/>
      <c r="O296" s="72"/>
      <c r="P296" s="72"/>
      <c r="Q296" s="72"/>
      <c r="R296" s="72"/>
      <c r="S296" s="72"/>
      <c r="T296" s="72"/>
    </row>
    <row r="297" spans="1:20" ht="15">
      <c r="A297" s="72"/>
      <c r="B297" s="72"/>
      <c r="C297" s="72"/>
      <c r="D297" s="72"/>
      <c r="E297" s="72"/>
      <c r="F297" s="72"/>
      <c r="G297" s="72"/>
      <c r="H297" s="72"/>
      <c r="I297" s="72"/>
      <c r="J297" s="72"/>
      <c r="K297" s="72"/>
      <c r="L297" s="72"/>
      <c r="M297" s="72"/>
      <c r="N297" s="72"/>
      <c r="O297" s="72"/>
      <c r="P297" s="72"/>
      <c r="Q297" s="72"/>
      <c r="R297" s="72"/>
      <c r="S297" s="72"/>
      <c r="T297" s="72"/>
    </row>
    <row r="298" spans="1:20" ht="15">
      <c r="A298" s="72"/>
      <c r="B298" s="72"/>
      <c r="C298" s="72"/>
      <c r="D298" s="72"/>
      <c r="E298" s="72"/>
      <c r="F298" s="72"/>
      <c r="G298" s="72"/>
      <c r="H298" s="72"/>
      <c r="I298" s="72"/>
      <c r="J298" s="72"/>
      <c r="K298" s="72"/>
      <c r="L298" s="72"/>
      <c r="M298" s="72"/>
      <c r="N298" s="72"/>
      <c r="O298" s="72"/>
      <c r="P298" s="72"/>
      <c r="Q298" s="72"/>
      <c r="R298" s="72"/>
      <c r="S298" s="72"/>
      <c r="T298" s="72"/>
    </row>
    <row r="299" spans="1:20" ht="15">
      <c r="A299" s="72"/>
      <c r="B299" s="72"/>
      <c r="C299" s="72"/>
      <c r="D299" s="72"/>
      <c r="E299" s="72"/>
      <c r="F299" s="72"/>
      <c r="G299" s="72"/>
      <c r="H299" s="72"/>
      <c r="I299" s="72"/>
      <c r="J299" s="72"/>
      <c r="K299" s="72"/>
      <c r="L299" s="72"/>
      <c r="M299" s="72"/>
      <c r="N299" s="72"/>
      <c r="O299" s="72"/>
      <c r="P299" s="72"/>
      <c r="Q299" s="72"/>
      <c r="R299" s="72"/>
      <c r="S299" s="72"/>
      <c r="T299" s="72"/>
    </row>
    <row r="300" spans="1:20" ht="15">
      <c r="A300" s="72"/>
      <c r="B300" s="72"/>
      <c r="C300" s="72"/>
      <c r="D300" s="72"/>
      <c r="E300" s="72"/>
      <c r="F300" s="72"/>
      <c r="G300" s="72"/>
      <c r="H300" s="72"/>
      <c r="I300" s="72"/>
      <c r="J300" s="72"/>
      <c r="K300" s="72"/>
      <c r="L300" s="72"/>
      <c r="M300" s="72"/>
      <c r="N300" s="72"/>
      <c r="O300" s="72"/>
      <c r="P300" s="72"/>
      <c r="Q300" s="72"/>
      <c r="R300" s="72"/>
      <c r="S300" s="72"/>
      <c r="T300" s="72"/>
    </row>
    <row r="301" spans="1:20" ht="15">
      <c r="A301" s="72"/>
      <c r="B301" s="72"/>
      <c r="C301" s="72"/>
      <c r="D301" s="72"/>
      <c r="E301" s="72"/>
      <c r="F301" s="72"/>
      <c r="G301" s="72"/>
      <c r="H301" s="72"/>
      <c r="I301" s="72"/>
      <c r="J301" s="72"/>
      <c r="K301" s="72"/>
      <c r="L301" s="72"/>
      <c r="M301" s="72"/>
      <c r="N301" s="72"/>
      <c r="O301" s="72"/>
      <c r="P301" s="72"/>
      <c r="Q301" s="72"/>
      <c r="R301" s="72"/>
      <c r="S301" s="72"/>
      <c r="T301" s="72"/>
    </row>
    <row r="302" spans="1:20" ht="15">
      <c r="A302" s="72"/>
      <c r="B302" s="72"/>
      <c r="C302" s="72"/>
      <c r="D302" s="72"/>
      <c r="E302" s="72"/>
      <c r="F302" s="72"/>
      <c r="G302" s="72"/>
      <c r="H302" s="72"/>
      <c r="I302" s="72"/>
      <c r="J302" s="72"/>
      <c r="K302" s="72"/>
      <c r="L302" s="72"/>
      <c r="M302" s="72"/>
      <c r="N302" s="72"/>
      <c r="O302" s="72"/>
      <c r="P302" s="72"/>
      <c r="Q302" s="72"/>
      <c r="R302" s="72"/>
      <c r="S302" s="72"/>
      <c r="T302" s="72"/>
    </row>
    <row r="303" spans="1:20" ht="15">
      <c r="A303" s="72"/>
      <c r="B303" s="72"/>
      <c r="C303" s="72"/>
      <c r="D303" s="72"/>
      <c r="E303" s="72"/>
      <c r="F303" s="72"/>
      <c r="G303" s="72"/>
      <c r="H303" s="72"/>
      <c r="I303" s="72"/>
      <c r="J303" s="72"/>
      <c r="K303" s="72"/>
      <c r="L303" s="72"/>
      <c r="M303" s="72"/>
      <c r="N303" s="72"/>
      <c r="O303" s="72"/>
      <c r="P303" s="72"/>
      <c r="Q303" s="72"/>
      <c r="R303" s="72"/>
      <c r="S303" s="72"/>
      <c r="T303" s="72"/>
    </row>
    <row r="304" spans="1:20" ht="15">
      <c r="A304" s="72"/>
      <c r="B304" s="72"/>
      <c r="C304" s="72"/>
      <c r="D304" s="72"/>
      <c r="E304" s="72"/>
      <c r="F304" s="72"/>
      <c r="G304" s="72"/>
      <c r="H304" s="72"/>
      <c r="I304" s="72"/>
      <c r="J304" s="72"/>
      <c r="K304" s="72"/>
      <c r="L304" s="72"/>
      <c r="M304" s="72"/>
      <c r="N304" s="72"/>
      <c r="O304" s="72"/>
      <c r="P304" s="72"/>
      <c r="Q304" s="72"/>
      <c r="R304" s="72"/>
      <c r="S304" s="72"/>
      <c r="T304" s="72"/>
    </row>
    <row r="305" spans="1:20" ht="15">
      <c r="A305" s="72"/>
      <c r="B305" s="72"/>
      <c r="C305" s="72"/>
      <c r="D305" s="72"/>
      <c r="E305" s="72"/>
      <c r="F305" s="72"/>
      <c r="G305" s="72"/>
      <c r="H305" s="72"/>
      <c r="I305" s="72"/>
      <c r="J305" s="72"/>
      <c r="K305" s="72"/>
      <c r="L305" s="72"/>
      <c r="M305" s="72"/>
      <c r="N305" s="72"/>
      <c r="O305" s="72"/>
      <c r="P305" s="72"/>
      <c r="Q305" s="72"/>
      <c r="R305" s="72"/>
      <c r="S305" s="72"/>
      <c r="T305" s="72"/>
    </row>
    <row r="306" spans="1:20" ht="15">
      <c r="A306" s="72"/>
      <c r="B306" s="72"/>
      <c r="C306" s="72"/>
      <c r="D306" s="72"/>
      <c r="E306" s="72"/>
      <c r="F306" s="72"/>
      <c r="G306" s="72"/>
      <c r="H306" s="72"/>
      <c r="I306" s="72"/>
      <c r="J306" s="72"/>
      <c r="K306" s="72"/>
      <c r="L306" s="72"/>
      <c r="M306" s="72"/>
      <c r="N306" s="72"/>
      <c r="O306" s="72"/>
      <c r="P306" s="72"/>
      <c r="Q306" s="72"/>
      <c r="R306" s="72"/>
      <c r="S306" s="72"/>
      <c r="T306" s="72"/>
    </row>
    <row r="307" spans="1:20" ht="15">
      <c r="A307" s="72"/>
      <c r="B307" s="72"/>
      <c r="C307" s="72"/>
      <c r="D307" s="72"/>
      <c r="E307" s="72"/>
      <c r="F307" s="72"/>
      <c r="G307" s="72"/>
      <c r="H307" s="72"/>
      <c r="I307" s="72"/>
      <c r="J307" s="72"/>
      <c r="K307" s="72"/>
      <c r="L307" s="72"/>
      <c r="M307" s="72"/>
      <c r="N307" s="72"/>
      <c r="O307" s="72"/>
      <c r="P307" s="72"/>
      <c r="Q307" s="72"/>
      <c r="R307" s="72"/>
      <c r="S307" s="72"/>
      <c r="T307" s="72"/>
    </row>
    <row r="308" spans="1:20" ht="15">
      <c r="A308" s="72"/>
      <c r="B308" s="72"/>
      <c r="C308" s="72"/>
      <c r="D308" s="72"/>
      <c r="E308" s="72"/>
      <c r="F308" s="72"/>
      <c r="G308" s="72"/>
      <c r="H308" s="72"/>
      <c r="I308" s="72"/>
      <c r="J308" s="72"/>
      <c r="K308" s="72"/>
      <c r="L308" s="72"/>
      <c r="M308" s="72"/>
      <c r="N308" s="72"/>
      <c r="O308" s="72"/>
      <c r="P308" s="72"/>
      <c r="Q308" s="72"/>
      <c r="R308" s="72"/>
      <c r="S308" s="72"/>
      <c r="T308" s="72"/>
    </row>
    <row r="309" spans="1:20" ht="15">
      <c r="A309" s="72"/>
      <c r="B309" s="72"/>
      <c r="C309" s="72"/>
      <c r="D309" s="72"/>
      <c r="E309" s="72"/>
      <c r="F309" s="72"/>
      <c r="G309" s="72"/>
      <c r="H309" s="72"/>
      <c r="I309" s="72"/>
      <c r="J309" s="72"/>
      <c r="K309" s="72"/>
      <c r="L309" s="72"/>
      <c r="M309" s="72"/>
      <c r="N309" s="72"/>
      <c r="O309" s="72"/>
      <c r="P309" s="72"/>
      <c r="Q309" s="72"/>
      <c r="R309" s="72"/>
      <c r="S309" s="72"/>
      <c r="T309" s="72"/>
    </row>
    <row r="310" spans="1:20" ht="15">
      <c r="A310" s="72"/>
      <c r="B310" s="72"/>
      <c r="C310" s="72"/>
      <c r="D310" s="72"/>
      <c r="E310" s="72"/>
      <c r="F310" s="72"/>
      <c r="G310" s="72"/>
      <c r="H310" s="72"/>
      <c r="I310" s="72"/>
      <c r="J310" s="72"/>
      <c r="K310" s="72"/>
      <c r="L310" s="72"/>
      <c r="M310" s="72"/>
      <c r="N310" s="72"/>
      <c r="O310" s="72"/>
      <c r="P310" s="72"/>
      <c r="Q310" s="72"/>
      <c r="R310" s="72"/>
      <c r="S310" s="72"/>
      <c r="T310" s="72"/>
    </row>
    <row r="311" spans="1:20" ht="15">
      <c r="A311" s="72"/>
      <c r="B311" s="72"/>
      <c r="C311" s="72"/>
      <c r="D311" s="72"/>
      <c r="E311" s="72"/>
      <c r="F311" s="72"/>
      <c r="G311" s="72"/>
      <c r="H311" s="72"/>
      <c r="I311" s="72"/>
      <c r="J311" s="72"/>
      <c r="K311" s="72"/>
      <c r="L311" s="72"/>
      <c r="M311" s="72"/>
      <c r="N311" s="72"/>
      <c r="O311" s="72"/>
      <c r="P311" s="72"/>
      <c r="Q311" s="72"/>
      <c r="R311" s="72"/>
      <c r="S311" s="72"/>
      <c r="T311" s="72"/>
    </row>
    <row r="312" spans="1:20" ht="15">
      <c r="A312" s="72"/>
      <c r="B312" s="72"/>
      <c r="C312" s="72"/>
      <c r="D312" s="72"/>
      <c r="E312" s="72"/>
      <c r="F312" s="72"/>
      <c r="G312" s="72"/>
      <c r="H312" s="72"/>
      <c r="I312" s="72"/>
      <c r="J312" s="72"/>
      <c r="K312" s="72"/>
      <c r="L312" s="72"/>
      <c r="M312" s="72"/>
      <c r="N312" s="72"/>
      <c r="O312" s="72"/>
      <c r="P312" s="72"/>
      <c r="Q312" s="72"/>
      <c r="R312" s="72"/>
      <c r="S312" s="72"/>
      <c r="T312" s="72"/>
    </row>
    <row r="313" spans="1:20" ht="15">
      <c r="A313" s="72"/>
      <c r="B313" s="72"/>
      <c r="C313" s="72"/>
      <c r="D313" s="72"/>
      <c r="E313" s="72"/>
      <c r="F313" s="72"/>
      <c r="G313" s="72"/>
      <c r="H313" s="72"/>
      <c r="I313" s="72"/>
      <c r="J313" s="72"/>
      <c r="K313" s="72"/>
      <c r="L313" s="72"/>
      <c r="M313" s="72"/>
      <c r="N313" s="72"/>
      <c r="O313" s="72"/>
      <c r="P313" s="72"/>
      <c r="Q313" s="72"/>
      <c r="R313" s="72"/>
      <c r="S313" s="72"/>
      <c r="T313" s="72"/>
    </row>
    <row r="314" spans="1:20" ht="15">
      <c r="A314" s="72"/>
      <c r="B314" s="72"/>
      <c r="C314" s="72"/>
      <c r="D314" s="72"/>
      <c r="E314" s="72"/>
      <c r="F314" s="72"/>
      <c r="G314" s="72"/>
      <c r="H314" s="72"/>
      <c r="I314" s="72"/>
      <c r="J314" s="72"/>
      <c r="K314" s="72"/>
      <c r="L314" s="72"/>
      <c r="M314" s="72"/>
      <c r="N314" s="72"/>
      <c r="O314" s="72"/>
      <c r="P314" s="72"/>
      <c r="Q314" s="72"/>
      <c r="R314" s="72"/>
      <c r="S314" s="72"/>
      <c r="T314" s="72"/>
    </row>
    <row r="315" spans="1:20" ht="15">
      <c r="A315" s="72"/>
      <c r="B315" s="72"/>
      <c r="C315" s="72"/>
      <c r="D315" s="72"/>
      <c r="E315" s="72"/>
      <c r="F315" s="72"/>
      <c r="G315" s="72"/>
      <c r="H315" s="72"/>
      <c r="I315" s="72"/>
      <c r="J315" s="72"/>
      <c r="K315" s="72"/>
      <c r="L315" s="72"/>
      <c r="M315" s="72"/>
      <c r="N315" s="72"/>
      <c r="O315" s="72"/>
      <c r="P315" s="72"/>
      <c r="Q315" s="72"/>
      <c r="R315" s="72"/>
      <c r="S315" s="72"/>
      <c r="T315" s="72"/>
    </row>
    <row r="316" spans="1:20" ht="15">
      <c r="A316" s="72"/>
      <c r="B316" s="72"/>
      <c r="C316" s="72"/>
      <c r="D316" s="72"/>
      <c r="E316" s="72"/>
      <c r="F316" s="72"/>
      <c r="G316" s="72"/>
      <c r="H316" s="72"/>
      <c r="I316" s="72"/>
      <c r="J316" s="72"/>
      <c r="K316" s="72"/>
      <c r="L316" s="72"/>
      <c r="M316" s="72"/>
      <c r="N316" s="72"/>
      <c r="O316" s="72"/>
      <c r="P316" s="72"/>
      <c r="Q316" s="72"/>
      <c r="R316" s="72"/>
      <c r="S316" s="72"/>
      <c r="T316" s="72"/>
    </row>
    <row r="317" spans="1:20" ht="15">
      <c r="A317" s="72"/>
      <c r="B317" s="72"/>
      <c r="C317" s="72"/>
      <c r="D317" s="72"/>
      <c r="E317" s="72"/>
      <c r="F317" s="72"/>
      <c r="G317" s="72"/>
      <c r="H317" s="72"/>
      <c r="I317" s="72"/>
      <c r="J317" s="72"/>
      <c r="K317" s="72"/>
      <c r="L317" s="72"/>
      <c r="M317" s="72"/>
      <c r="N317" s="72"/>
      <c r="O317" s="72"/>
      <c r="P317" s="72"/>
      <c r="Q317" s="72"/>
      <c r="R317" s="72"/>
      <c r="S317" s="72"/>
      <c r="T317" s="72"/>
    </row>
    <row r="318" spans="1:20" ht="15">
      <c r="A318" s="72"/>
      <c r="B318" s="72"/>
      <c r="C318" s="72"/>
      <c r="D318" s="72"/>
      <c r="E318" s="72"/>
      <c r="F318" s="72"/>
      <c r="G318" s="72"/>
      <c r="H318" s="72"/>
      <c r="I318" s="72"/>
      <c r="J318" s="72"/>
      <c r="K318" s="72"/>
      <c r="L318" s="72"/>
      <c r="M318" s="72"/>
      <c r="N318" s="72"/>
      <c r="O318" s="72"/>
      <c r="P318" s="72"/>
      <c r="Q318" s="72"/>
      <c r="R318" s="72"/>
      <c r="S318" s="72"/>
      <c r="T318" s="72"/>
    </row>
    <row r="319" spans="1:20" ht="15">
      <c r="A319" s="72"/>
      <c r="B319" s="72"/>
      <c r="C319" s="72"/>
      <c r="D319" s="72"/>
      <c r="E319" s="72"/>
      <c r="F319" s="72"/>
      <c r="G319" s="72"/>
      <c r="H319" s="72"/>
      <c r="I319" s="72"/>
      <c r="J319" s="72"/>
      <c r="K319" s="72"/>
      <c r="L319" s="72"/>
      <c r="M319" s="72"/>
      <c r="N319" s="72"/>
      <c r="O319" s="72"/>
      <c r="P319" s="72"/>
      <c r="Q319" s="72"/>
      <c r="R319" s="72"/>
      <c r="S319" s="72"/>
      <c r="T319" s="72"/>
    </row>
    <row r="320" spans="1:20" ht="15">
      <c r="A320" s="72"/>
      <c r="B320" s="72"/>
      <c r="C320" s="72"/>
      <c r="D320" s="72"/>
      <c r="E320" s="72"/>
      <c r="F320" s="72"/>
      <c r="G320" s="72"/>
      <c r="H320" s="72"/>
      <c r="I320" s="72"/>
      <c r="J320" s="72"/>
      <c r="K320" s="72"/>
      <c r="L320" s="72"/>
      <c r="M320" s="72"/>
      <c r="N320" s="72"/>
      <c r="O320" s="72"/>
      <c r="P320" s="72"/>
      <c r="Q320" s="72"/>
      <c r="R320" s="72"/>
      <c r="S320" s="72"/>
      <c r="T320" s="72"/>
    </row>
    <row r="321" spans="1:20" ht="15">
      <c r="A321" s="72"/>
      <c r="B321" s="72"/>
      <c r="C321" s="72"/>
      <c r="D321" s="72"/>
      <c r="E321" s="72"/>
      <c r="F321" s="72"/>
      <c r="G321" s="72"/>
      <c r="H321" s="72"/>
      <c r="I321" s="72"/>
      <c r="J321" s="72"/>
      <c r="K321" s="72"/>
      <c r="L321" s="72"/>
      <c r="M321" s="72"/>
      <c r="N321" s="72"/>
      <c r="O321" s="72"/>
      <c r="P321" s="72"/>
      <c r="Q321" s="72"/>
      <c r="R321" s="72"/>
      <c r="S321" s="72"/>
      <c r="T321" s="72"/>
    </row>
    <row r="322" spans="1:20" ht="15">
      <c r="A322" s="72"/>
      <c r="B322" s="72"/>
      <c r="C322" s="72"/>
      <c r="D322" s="72"/>
      <c r="E322" s="72"/>
      <c r="F322" s="72"/>
      <c r="G322" s="72"/>
      <c r="H322" s="72"/>
      <c r="I322" s="72"/>
      <c r="J322" s="72"/>
      <c r="K322" s="72"/>
      <c r="L322" s="72"/>
      <c r="M322" s="72"/>
      <c r="N322" s="72"/>
      <c r="O322" s="72"/>
      <c r="P322" s="72"/>
      <c r="Q322" s="72"/>
      <c r="R322" s="72"/>
      <c r="S322" s="72"/>
      <c r="T322" s="72"/>
    </row>
    <row r="323" spans="1:20" ht="15">
      <c r="A323" s="72"/>
      <c r="B323" s="72"/>
      <c r="C323" s="72"/>
      <c r="D323" s="72"/>
      <c r="E323" s="72"/>
      <c r="F323" s="72"/>
      <c r="G323" s="72"/>
      <c r="H323" s="72"/>
      <c r="I323" s="72"/>
      <c r="J323" s="72"/>
      <c r="K323" s="72"/>
      <c r="L323" s="72"/>
      <c r="M323" s="72"/>
      <c r="N323" s="72"/>
      <c r="O323" s="72"/>
      <c r="P323" s="72"/>
      <c r="Q323" s="72"/>
      <c r="R323" s="72"/>
      <c r="S323" s="72"/>
      <c r="T323" s="72"/>
    </row>
    <row r="324" spans="1:20" ht="15">
      <c r="A324" s="72"/>
      <c r="B324" s="72"/>
      <c r="C324" s="72"/>
      <c r="D324" s="72"/>
      <c r="E324" s="72"/>
      <c r="F324" s="72"/>
      <c r="G324" s="72"/>
      <c r="H324" s="72"/>
      <c r="I324" s="72"/>
      <c r="J324" s="72"/>
      <c r="K324" s="72"/>
      <c r="L324" s="72"/>
      <c r="M324" s="72"/>
      <c r="N324" s="72"/>
      <c r="O324" s="72"/>
      <c r="P324" s="72"/>
      <c r="Q324" s="72"/>
      <c r="R324" s="72"/>
      <c r="S324" s="72"/>
      <c r="T324" s="72"/>
    </row>
    <row r="325" spans="1:20" ht="15">
      <c r="A325" s="72"/>
      <c r="B325" s="72"/>
      <c r="C325" s="72"/>
      <c r="D325" s="72"/>
      <c r="E325" s="72"/>
      <c r="F325" s="72"/>
      <c r="G325" s="72"/>
      <c r="H325" s="72"/>
      <c r="I325" s="72"/>
      <c r="J325" s="72"/>
      <c r="K325" s="72"/>
      <c r="L325" s="72"/>
      <c r="M325" s="72"/>
      <c r="N325" s="72"/>
      <c r="O325" s="72"/>
      <c r="P325" s="72"/>
      <c r="Q325" s="72"/>
      <c r="R325" s="72"/>
      <c r="S325" s="72"/>
      <c r="T325" s="72"/>
    </row>
    <row r="326" spans="1:20" ht="15">
      <c r="A326" s="72"/>
      <c r="B326" s="72"/>
      <c r="C326" s="72"/>
      <c r="D326" s="72"/>
      <c r="E326" s="72"/>
      <c r="F326" s="72"/>
      <c r="G326" s="72"/>
      <c r="H326" s="72"/>
      <c r="I326" s="72"/>
      <c r="J326" s="72"/>
      <c r="K326" s="72"/>
      <c r="L326" s="72"/>
      <c r="M326" s="72"/>
      <c r="N326" s="72"/>
      <c r="O326" s="72"/>
      <c r="P326" s="72"/>
      <c r="Q326" s="72"/>
      <c r="R326" s="72"/>
      <c r="S326" s="72"/>
      <c r="T326" s="72"/>
    </row>
    <row r="327" spans="1:20" ht="15">
      <c r="A327" s="72"/>
      <c r="B327" s="72"/>
      <c r="C327" s="72"/>
      <c r="D327" s="72"/>
      <c r="E327" s="72"/>
      <c r="F327" s="72"/>
      <c r="G327" s="72"/>
      <c r="H327" s="72"/>
      <c r="I327" s="72"/>
      <c r="J327" s="72"/>
      <c r="K327" s="72"/>
      <c r="L327" s="72"/>
      <c r="M327" s="72"/>
      <c r="N327" s="72"/>
      <c r="O327" s="72"/>
      <c r="P327" s="72"/>
      <c r="Q327" s="72"/>
      <c r="R327" s="72"/>
      <c r="S327" s="72"/>
      <c r="T327" s="72"/>
    </row>
    <row r="328" spans="1:20" ht="15">
      <c r="A328" s="72"/>
      <c r="B328" s="72"/>
      <c r="C328" s="72"/>
      <c r="D328" s="72"/>
      <c r="E328" s="72"/>
      <c r="F328" s="72"/>
      <c r="G328" s="72"/>
      <c r="H328" s="72"/>
      <c r="I328" s="72"/>
      <c r="J328" s="72"/>
      <c r="K328" s="72"/>
      <c r="L328" s="72"/>
      <c r="M328" s="72"/>
      <c r="N328" s="72"/>
      <c r="O328" s="72"/>
      <c r="P328" s="72"/>
      <c r="Q328" s="72"/>
      <c r="R328" s="72"/>
      <c r="S328" s="72"/>
      <c r="T328" s="72"/>
    </row>
    <row r="329" spans="1:20" ht="15">
      <c r="A329" s="72"/>
      <c r="B329" s="72"/>
      <c r="C329" s="72"/>
      <c r="D329" s="72"/>
      <c r="E329" s="72"/>
      <c r="F329" s="72"/>
      <c r="G329" s="72"/>
      <c r="H329" s="72"/>
      <c r="I329" s="72"/>
      <c r="J329" s="72"/>
      <c r="K329" s="72"/>
      <c r="L329" s="72"/>
      <c r="M329" s="72"/>
      <c r="N329" s="72"/>
      <c r="O329" s="72"/>
      <c r="P329" s="72"/>
      <c r="Q329" s="72"/>
      <c r="R329" s="72"/>
      <c r="S329" s="72"/>
      <c r="T329" s="72"/>
    </row>
    <row r="330" spans="1:20" ht="15">
      <c r="A330" s="72"/>
      <c r="B330" s="72"/>
      <c r="C330" s="72"/>
      <c r="D330" s="72"/>
      <c r="E330" s="72"/>
      <c r="F330" s="72"/>
      <c r="G330" s="72"/>
      <c r="H330" s="72"/>
      <c r="I330" s="72"/>
      <c r="J330" s="72"/>
      <c r="K330" s="72"/>
      <c r="L330" s="72"/>
      <c r="M330" s="72"/>
      <c r="N330" s="72"/>
      <c r="O330" s="72"/>
      <c r="P330" s="72"/>
      <c r="Q330" s="72"/>
      <c r="R330" s="72"/>
      <c r="S330" s="72"/>
      <c r="T330" s="72"/>
    </row>
    <row r="331" spans="1:20" ht="15">
      <c r="A331" s="72"/>
      <c r="B331" s="72"/>
      <c r="C331" s="72"/>
      <c r="D331" s="72"/>
      <c r="E331" s="72"/>
      <c r="F331" s="72"/>
      <c r="G331" s="72"/>
      <c r="H331" s="72"/>
      <c r="I331" s="72"/>
      <c r="J331" s="72"/>
      <c r="K331" s="72"/>
      <c r="L331" s="72"/>
      <c r="M331" s="72"/>
      <c r="N331" s="72"/>
      <c r="O331" s="72"/>
      <c r="P331" s="72"/>
      <c r="Q331" s="72"/>
      <c r="R331" s="72"/>
      <c r="S331" s="72"/>
      <c r="T331" s="72"/>
    </row>
    <row r="332" spans="1:20" ht="15">
      <c r="A332" s="72"/>
      <c r="B332" s="72"/>
      <c r="C332" s="72"/>
      <c r="D332" s="72"/>
      <c r="E332" s="72"/>
      <c r="F332" s="72"/>
      <c r="G332" s="72"/>
      <c r="H332" s="72"/>
      <c r="I332" s="72"/>
      <c r="J332" s="72"/>
      <c r="K332" s="72"/>
      <c r="L332" s="72"/>
      <c r="M332" s="72"/>
      <c r="N332" s="72"/>
      <c r="O332" s="72"/>
      <c r="P332" s="72"/>
      <c r="Q332" s="72"/>
      <c r="R332" s="72"/>
      <c r="S332" s="72"/>
      <c r="T332" s="72"/>
    </row>
    <row r="333" spans="1:20" ht="15">
      <c r="A333" s="72"/>
      <c r="B333" s="72"/>
      <c r="C333" s="72"/>
      <c r="D333" s="72"/>
      <c r="E333" s="72"/>
      <c r="F333" s="72"/>
      <c r="G333" s="72"/>
      <c r="H333" s="72"/>
      <c r="I333" s="72"/>
      <c r="J333" s="72"/>
      <c r="K333" s="72"/>
      <c r="L333" s="72"/>
      <c r="M333" s="72"/>
      <c r="N333" s="72"/>
      <c r="O333" s="72"/>
      <c r="P333" s="72"/>
      <c r="Q333" s="72"/>
      <c r="R333" s="72"/>
      <c r="S333" s="72"/>
      <c r="T333" s="72"/>
    </row>
    <row r="334" spans="1:20" ht="15">
      <c r="A334" s="72"/>
      <c r="B334" s="72"/>
      <c r="C334" s="72"/>
      <c r="D334" s="72"/>
      <c r="E334" s="72"/>
      <c r="F334" s="72"/>
      <c r="G334" s="72"/>
      <c r="H334" s="72"/>
      <c r="I334" s="72"/>
      <c r="J334" s="72"/>
      <c r="K334" s="72"/>
      <c r="L334" s="72"/>
      <c r="M334" s="72"/>
      <c r="N334" s="72"/>
      <c r="O334" s="72"/>
      <c r="P334" s="72"/>
      <c r="Q334" s="72"/>
      <c r="R334" s="72"/>
      <c r="S334" s="72"/>
      <c r="T334" s="72"/>
    </row>
    <row r="335" spans="1:20" ht="15">
      <c r="A335" s="72"/>
      <c r="B335" s="72"/>
      <c r="C335" s="72"/>
      <c r="D335" s="72"/>
      <c r="E335" s="72"/>
      <c r="F335" s="72"/>
      <c r="G335" s="72"/>
      <c r="H335" s="72"/>
      <c r="I335" s="72"/>
      <c r="J335" s="72"/>
      <c r="K335" s="72"/>
      <c r="L335" s="72"/>
      <c r="M335" s="72"/>
      <c r="N335" s="72"/>
      <c r="O335" s="72"/>
      <c r="P335" s="72"/>
      <c r="Q335" s="72"/>
      <c r="R335" s="72"/>
      <c r="S335" s="72"/>
      <c r="T335" s="72"/>
    </row>
    <row r="336" spans="1:20" ht="15">
      <c r="A336" s="72"/>
      <c r="B336" s="72"/>
      <c r="C336" s="72"/>
      <c r="D336" s="72"/>
      <c r="E336" s="72"/>
      <c r="F336" s="72"/>
      <c r="G336" s="72"/>
      <c r="H336" s="72"/>
      <c r="I336" s="72"/>
      <c r="J336" s="72"/>
      <c r="K336" s="72"/>
      <c r="L336" s="72"/>
      <c r="M336" s="72"/>
      <c r="N336" s="72"/>
      <c r="O336" s="72"/>
      <c r="P336" s="72"/>
      <c r="Q336" s="72"/>
      <c r="R336" s="72"/>
      <c r="S336" s="72"/>
      <c r="T336" s="72"/>
    </row>
    <row r="337" spans="1:20" ht="15">
      <c r="A337" s="72"/>
      <c r="B337" s="72"/>
      <c r="C337" s="72"/>
      <c r="D337" s="72"/>
      <c r="E337" s="72"/>
      <c r="F337" s="72"/>
      <c r="G337" s="72"/>
      <c r="H337" s="72"/>
      <c r="I337" s="72"/>
      <c r="J337" s="72"/>
      <c r="K337" s="72"/>
      <c r="L337" s="72"/>
      <c r="M337" s="72"/>
      <c r="N337" s="72"/>
      <c r="O337" s="72"/>
      <c r="P337" s="72"/>
      <c r="Q337" s="72"/>
      <c r="R337" s="72"/>
      <c r="S337" s="72"/>
      <c r="T337" s="72"/>
    </row>
    <row r="338" spans="1:20" ht="15">
      <c r="A338" s="72"/>
      <c r="B338" s="72"/>
      <c r="C338" s="72"/>
      <c r="D338" s="72"/>
      <c r="E338" s="72"/>
      <c r="F338" s="72"/>
      <c r="G338" s="72"/>
      <c r="H338" s="72"/>
      <c r="I338" s="72"/>
      <c r="J338" s="72"/>
      <c r="K338" s="72"/>
      <c r="L338" s="72"/>
      <c r="M338" s="72"/>
      <c r="N338" s="72"/>
      <c r="O338" s="72"/>
      <c r="P338" s="72"/>
      <c r="Q338" s="72"/>
      <c r="R338" s="72"/>
      <c r="S338" s="72"/>
      <c r="T338" s="72"/>
    </row>
    <row r="339" spans="1:20" ht="15">
      <c r="A339" s="72"/>
      <c r="B339" s="72"/>
      <c r="C339" s="72"/>
      <c r="D339" s="72"/>
      <c r="E339" s="72"/>
      <c r="F339" s="72"/>
      <c r="G339" s="72"/>
      <c r="H339" s="72"/>
      <c r="I339" s="72"/>
      <c r="J339" s="72"/>
      <c r="K339" s="72"/>
      <c r="L339" s="72"/>
      <c r="M339" s="72"/>
      <c r="N339" s="72"/>
      <c r="O339" s="72"/>
      <c r="P339" s="72"/>
      <c r="Q339" s="72"/>
      <c r="R339" s="72"/>
      <c r="S339" s="72"/>
      <c r="T339" s="72"/>
    </row>
    <row r="340" spans="1:20" ht="15">
      <c r="A340" s="72"/>
      <c r="B340" s="72"/>
      <c r="C340" s="72"/>
      <c r="D340" s="72"/>
      <c r="E340" s="72"/>
      <c r="F340" s="72"/>
      <c r="G340" s="72"/>
      <c r="H340" s="72"/>
      <c r="I340" s="72"/>
      <c r="J340" s="72"/>
      <c r="K340" s="72"/>
      <c r="L340" s="72"/>
      <c r="M340" s="72"/>
      <c r="N340" s="72"/>
      <c r="O340" s="72"/>
      <c r="P340" s="72"/>
      <c r="Q340" s="72"/>
      <c r="R340" s="72"/>
      <c r="S340" s="72"/>
      <c r="T340" s="72"/>
    </row>
    <row r="341" spans="1:20" ht="15">
      <c r="A341" s="72"/>
      <c r="B341" s="72"/>
      <c r="C341" s="72"/>
      <c r="D341" s="72"/>
      <c r="E341" s="72"/>
      <c r="F341" s="72"/>
      <c r="G341" s="72"/>
      <c r="H341" s="72"/>
      <c r="I341" s="72"/>
      <c r="J341" s="72"/>
      <c r="K341" s="72"/>
      <c r="L341" s="72"/>
      <c r="M341" s="72"/>
      <c r="N341" s="72"/>
      <c r="O341" s="72"/>
      <c r="P341" s="72"/>
      <c r="Q341" s="72"/>
      <c r="R341" s="72"/>
      <c r="S341" s="72"/>
      <c r="T341" s="72"/>
    </row>
    <row r="342" spans="1:20" ht="15">
      <c r="A342" s="72"/>
      <c r="B342" s="72"/>
      <c r="C342" s="72"/>
      <c r="D342" s="72"/>
      <c r="E342" s="72"/>
      <c r="F342" s="72"/>
      <c r="G342" s="72"/>
      <c r="H342" s="72"/>
      <c r="I342" s="72"/>
      <c r="J342" s="72"/>
      <c r="K342" s="72"/>
      <c r="L342" s="72"/>
      <c r="M342" s="72"/>
      <c r="N342" s="72"/>
      <c r="O342" s="72"/>
      <c r="P342" s="72"/>
      <c r="Q342" s="72"/>
      <c r="R342" s="72"/>
      <c r="S342" s="72"/>
      <c r="T342" s="72"/>
    </row>
    <row r="343" spans="1:20" ht="15">
      <c r="A343" s="72"/>
      <c r="B343" s="72"/>
      <c r="C343" s="72"/>
      <c r="D343" s="72"/>
      <c r="E343" s="72"/>
      <c r="F343" s="72"/>
      <c r="G343" s="72"/>
      <c r="H343" s="72"/>
      <c r="I343" s="72"/>
      <c r="J343" s="72"/>
      <c r="K343" s="72"/>
      <c r="L343" s="72"/>
      <c r="M343" s="72"/>
      <c r="N343" s="72"/>
      <c r="O343" s="72"/>
      <c r="P343" s="72"/>
      <c r="Q343" s="72"/>
      <c r="R343" s="72"/>
      <c r="S343" s="72"/>
      <c r="T343" s="72"/>
    </row>
    <row r="344" spans="1:20" ht="15">
      <c r="A344" s="72"/>
      <c r="B344" s="72"/>
      <c r="C344" s="72"/>
      <c r="D344" s="72"/>
      <c r="E344" s="72"/>
      <c r="F344" s="72"/>
      <c r="G344" s="72"/>
      <c r="H344" s="72"/>
      <c r="I344" s="72"/>
      <c r="J344" s="72"/>
      <c r="K344" s="72"/>
      <c r="L344" s="72"/>
      <c r="M344" s="72"/>
      <c r="N344" s="72"/>
      <c r="O344" s="72"/>
      <c r="P344" s="72"/>
      <c r="Q344" s="72"/>
      <c r="R344" s="72"/>
      <c r="S344" s="72"/>
      <c r="T344" s="72"/>
    </row>
    <row r="345" spans="1:20" ht="15">
      <c r="A345" s="72"/>
      <c r="B345" s="72"/>
      <c r="C345" s="72"/>
      <c r="D345" s="72"/>
      <c r="E345" s="72"/>
      <c r="F345" s="72"/>
      <c r="G345" s="72"/>
      <c r="H345" s="72"/>
      <c r="I345" s="72"/>
      <c r="J345" s="72"/>
      <c r="K345" s="72"/>
      <c r="L345" s="72"/>
      <c r="M345" s="72"/>
      <c r="N345" s="72"/>
      <c r="O345" s="72"/>
      <c r="P345" s="72"/>
      <c r="Q345" s="72"/>
      <c r="R345" s="72"/>
      <c r="S345" s="72"/>
      <c r="T345" s="72"/>
    </row>
    <row r="346" spans="1:20" ht="15">
      <c r="A346" s="72"/>
      <c r="B346" s="72"/>
      <c r="C346" s="72"/>
      <c r="D346" s="72"/>
      <c r="E346" s="72"/>
      <c r="F346" s="72"/>
      <c r="G346" s="72"/>
      <c r="H346" s="72"/>
      <c r="I346" s="72"/>
      <c r="J346" s="72"/>
      <c r="K346" s="72"/>
      <c r="L346" s="72"/>
      <c r="M346" s="72"/>
      <c r="N346" s="72"/>
      <c r="O346" s="72"/>
      <c r="P346" s="72"/>
      <c r="Q346" s="72"/>
      <c r="R346" s="72"/>
      <c r="S346" s="72"/>
      <c r="T346" s="72"/>
    </row>
    <row r="347" spans="1:20" ht="15">
      <c r="A347" s="72"/>
      <c r="B347" s="72"/>
      <c r="C347" s="72"/>
      <c r="D347" s="72"/>
      <c r="E347" s="72"/>
      <c r="F347" s="72"/>
      <c r="G347" s="72"/>
      <c r="H347" s="72"/>
      <c r="I347" s="72"/>
      <c r="J347" s="72"/>
      <c r="K347" s="72"/>
      <c r="L347" s="72"/>
      <c r="M347" s="72"/>
      <c r="N347" s="72"/>
      <c r="O347" s="72"/>
      <c r="P347" s="72"/>
      <c r="Q347" s="72"/>
      <c r="R347" s="72"/>
      <c r="S347" s="72"/>
      <c r="T347" s="72"/>
    </row>
    <row r="348" spans="1:20" ht="15">
      <c r="A348" s="72"/>
      <c r="B348" s="72"/>
      <c r="C348" s="72"/>
      <c r="D348" s="72"/>
      <c r="E348" s="72"/>
      <c r="F348" s="72"/>
      <c r="G348" s="72"/>
      <c r="H348" s="72"/>
      <c r="I348" s="72"/>
      <c r="J348" s="72"/>
      <c r="K348" s="72"/>
      <c r="L348" s="72"/>
      <c r="M348" s="72"/>
      <c r="N348" s="72"/>
      <c r="O348" s="72"/>
      <c r="P348" s="72"/>
      <c r="Q348" s="72"/>
      <c r="R348" s="72"/>
      <c r="S348" s="72"/>
      <c r="T348" s="72"/>
    </row>
    <row r="349" spans="1:20" ht="15">
      <c r="A349" s="72"/>
      <c r="B349" s="72"/>
      <c r="C349" s="72"/>
      <c r="D349" s="72"/>
      <c r="E349" s="72"/>
      <c r="F349" s="72"/>
      <c r="G349" s="72"/>
      <c r="H349" s="72"/>
      <c r="I349" s="72"/>
      <c r="J349" s="72"/>
      <c r="K349" s="72"/>
      <c r="L349" s="72"/>
      <c r="M349" s="72"/>
      <c r="N349" s="72"/>
      <c r="O349" s="72"/>
      <c r="P349" s="72"/>
      <c r="Q349" s="72"/>
      <c r="R349" s="72"/>
      <c r="S349" s="72"/>
      <c r="T349" s="72"/>
    </row>
    <row r="350" spans="1:20" ht="15">
      <c r="A350" s="72"/>
      <c r="B350" s="72"/>
      <c r="C350" s="72"/>
      <c r="D350" s="72"/>
      <c r="E350" s="72"/>
      <c r="F350" s="72"/>
      <c r="G350" s="72"/>
      <c r="H350" s="72"/>
      <c r="I350" s="72"/>
      <c r="J350" s="72"/>
      <c r="K350" s="72"/>
      <c r="L350" s="72"/>
      <c r="M350" s="72"/>
      <c r="N350" s="72"/>
      <c r="O350" s="72"/>
      <c r="P350" s="72"/>
      <c r="Q350" s="72"/>
      <c r="R350" s="72"/>
      <c r="S350" s="72"/>
      <c r="T350" s="72"/>
    </row>
    <row r="351" spans="1:20" ht="15">
      <c r="A351" s="72"/>
      <c r="B351" s="72"/>
      <c r="C351" s="72"/>
      <c r="D351" s="72"/>
      <c r="E351" s="72"/>
      <c r="F351" s="72"/>
      <c r="G351" s="72"/>
      <c r="H351" s="72"/>
      <c r="I351" s="72"/>
      <c r="J351" s="72"/>
      <c r="K351" s="72"/>
      <c r="L351" s="72"/>
      <c r="M351" s="72"/>
      <c r="N351" s="72"/>
      <c r="O351" s="72"/>
      <c r="P351" s="72"/>
      <c r="Q351" s="72"/>
      <c r="R351" s="72"/>
      <c r="S351" s="72"/>
      <c r="T351" s="72"/>
    </row>
    <row r="352" spans="1:20" ht="15">
      <c r="A352" s="72"/>
      <c r="B352" s="72"/>
      <c r="C352" s="72"/>
      <c r="D352" s="72"/>
      <c r="E352" s="72"/>
      <c r="F352" s="72"/>
      <c r="G352" s="72"/>
      <c r="H352" s="72"/>
      <c r="I352" s="72"/>
      <c r="J352" s="72"/>
      <c r="K352" s="72"/>
      <c r="L352" s="72"/>
      <c r="M352" s="72"/>
      <c r="N352" s="72"/>
      <c r="O352" s="72"/>
      <c r="P352" s="72"/>
      <c r="Q352" s="72"/>
      <c r="R352" s="72"/>
      <c r="S352" s="72"/>
      <c r="T352" s="72"/>
    </row>
    <row r="353" spans="1:20" ht="15">
      <c r="A353" s="72"/>
      <c r="B353" s="72"/>
      <c r="C353" s="72"/>
      <c r="D353" s="72"/>
      <c r="E353" s="72"/>
      <c r="F353" s="72"/>
      <c r="G353" s="72"/>
      <c r="H353" s="72"/>
      <c r="I353" s="72"/>
      <c r="J353" s="72"/>
      <c r="K353" s="72"/>
      <c r="L353" s="72"/>
      <c r="M353" s="72"/>
      <c r="N353" s="72"/>
      <c r="O353" s="72"/>
      <c r="P353" s="72"/>
      <c r="Q353" s="72"/>
      <c r="R353" s="72"/>
      <c r="S353" s="72"/>
      <c r="T353" s="72"/>
    </row>
    <row r="354" spans="1:20" ht="15">
      <c r="A354" s="72"/>
      <c r="B354" s="72"/>
      <c r="C354" s="72"/>
      <c r="D354" s="72"/>
      <c r="E354" s="72"/>
      <c r="F354" s="72"/>
      <c r="G354" s="72"/>
      <c r="H354" s="72"/>
      <c r="I354" s="72"/>
      <c r="J354" s="72"/>
      <c r="K354" s="72"/>
      <c r="L354" s="72"/>
      <c r="M354" s="72"/>
      <c r="N354" s="72"/>
      <c r="O354" s="72"/>
      <c r="P354" s="72"/>
      <c r="Q354" s="72"/>
      <c r="R354" s="72"/>
      <c r="S354" s="72"/>
      <c r="T354" s="72"/>
    </row>
    <row r="355" spans="1:20" ht="15">
      <c r="A355" s="72"/>
      <c r="B355" s="72"/>
      <c r="C355" s="72"/>
      <c r="D355" s="72"/>
      <c r="E355" s="72"/>
      <c r="F355" s="72"/>
      <c r="G355" s="72"/>
      <c r="H355" s="72"/>
      <c r="I355" s="72"/>
      <c r="J355" s="72"/>
      <c r="K355" s="72"/>
      <c r="L355" s="72"/>
      <c r="M355" s="72"/>
      <c r="N355" s="72"/>
      <c r="O355" s="72"/>
      <c r="P355" s="72"/>
      <c r="Q355" s="72"/>
      <c r="R355" s="72"/>
      <c r="S355" s="72"/>
      <c r="T355" s="72"/>
    </row>
    <row r="356" spans="1:20" ht="15">
      <c r="A356" s="72"/>
      <c r="B356" s="72"/>
      <c r="C356" s="72"/>
      <c r="D356" s="72"/>
      <c r="E356" s="72"/>
      <c r="F356" s="72"/>
      <c r="G356" s="72"/>
      <c r="H356" s="72"/>
      <c r="I356" s="72"/>
      <c r="J356" s="72"/>
      <c r="K356" s="72"/>
      <c r="L356" s="72"/>
      <c r="M356" s="72"/>
      <c r="N356" s="72"/>
      <c r="O356" s="72"/>
      <c r="P356" s="72"/>
      <c r="Q356" s="72"/>
      <c r="R356" s="72"/>
      <c r="S356" s="72"/>
      <c r="T356" s="72"/>
    </row>
    <row r="357" spans="1:20" ht="15">
      <c r="A357" s="72"/>
      <c r="B357" s="72"/>
      <c r="C357" s="72"/>
      <c r="D357" s="72"/>
      <c r="E357" s="72"/>
      <c r="F357" s="72"/>
      <c r="G357" s="72"/>
      <c r="H357" s="72"/>
      <c r="I357" s="72"/>
      <c r="J357" s="72"/>
      <c r="K357" s="72"/>
      <c r="L357" s="72"/>
      <c r="M357" s="72"/>
      <c r="N357" s="72"/>
      <c r="O357" s="72"/>
      <c r="P357" s="72"/>
      <c r="Q357" s="72"/>
      <c r="R357" s="72"/>
      <c r="S357" s="72"/>
      <c r="T357" s="72"/>
    </row>
    <row r="358" spans="1:20" ht="15">
      <c r="A358" s="72"/>
      <c r="B358" s="72"/>
      <c r="C358" s="72"/>
      <c r="D358" s="72"/>
      <c r="E358" s="72"/>
      <c r="F358" s="72"/>
      <c r="G358" s="72"/>
      <c r="H358" s="72"/>
      <c r="I358" s="72"/>
      <c r="J358" s="72"/>
      <c r="K358" s="72"/>
      <c r="L358" s="72"/>
      <c r="M358" s="72"/>
      <c r="N358" s="72"/>
      <c r="O358" s="72"/>
      <c r="P358" s="72"/>
      <c r="Q358" s="72"/>
      <c r="R358" s="72"/>
      <c r="S358" s="72"/>
      <c r="T358" s="72"/>
    </row>
    <row r="359" spans="1:20" ht="15">
      <c r="A359" s="72"/>
      <c r="B359" s="72"/>
      <c r="C359" s="72"/>
      <c r="D359" s="72"/>
      <c r="E359" s="72"/>
      <c r="F359" s="72"/>
      <c r="G359" s="72"/>
      <c r="H359" s="72"/>
      <c r="I359" s="72"/>
      <c r="J359" s="72"/>
      <c r="K359" s="72"/>
      <c r="L359" s="72"/>
      <c r="M359" s="72"/>
      <c r="N359" s="72"/>
      <c r="O359" s="72"/>
      <c r="P359" s="72"/>
      <c r="Q359" s="72"/>
      <c r="R359" s="72"/>
      <c r="S359" s="72"/>
      <c r="T359" s="72"/>
    </row>
    <row r="360" spans="1:20" ht="15">
      <c r="A360" s="72"/>
      <c r="B360" s="72"/>
      <c r="C360" s="72"/>
      <c r="D360" s="72"/>
      <c r="E360" s="72"/>
      <c r="F360" s="72"/>
      <c r="G360" s="72"/>
      <c r="H360" s="72"/>
      <c r="I360" s="72"/>
      <c r="J360" s="72"/>
      <c r="K360" s="72"/>
      <c r="L360" s="72"/>
      <c r="M360" s="72"/>
      <c r="N360" s="72"/>
      <c r="O360" s="72"/>
      <c r="P360" s="72"/>
      <c r="Q360" s="72"/>
      <c r="R360" s="72"/>
      <c r="S360" s="72"/>
      <c r="T360" s="72"/>
    </row>
    <row r="361" spans="1:20" ht="15">
      <c r="A361" s="72"/>
      <c r="B361" s="72"/>
      <c r="C361" s="72"/>
      <c r="D361" s="72"/>
      <c r="E361" s="72"/>
      <c r="F361" s="72"/>
      <c r="G361" s="72"/>
      <c r="H361" s="72"/>
      <c r="I361" s="72"/>
      <c r="J361" s="72"/>
      <c r="K361" s="72"/>
      <c r="L361" s="72"/>
      <c r="M361" s="72"/>
      <c r="N361" s="72"/>
      <c r="O361" s="72"/>
      <c r="P361" s="72"/>
      <c r="Q361" s="72"/>
      <c r="R361" s="72"/>
      <c r="S361" s="72"/>
      <c r="T361" s="72"/>
    </row>
    <row r="362" spans="1:20" ht="15">
      <c r="A362" s="72"/>
      <c r="B362" s="72"/>
      <c r="C362" s="72"/>
      <c r="D362" s="72"/>
      <c r="E362" s="72"/>
      <c r="F362" s="72"/>
      <c r="G362" s="72"/>
      <c r="H362" s="72"/>
      <c r="I362" s="72"/>
      <c r="J362" s="72"/>
      <c r="K362" s="72"/>
      <c r="L362" s="72"/>
      <c r="M362" s="72"/>
      <c r="N362" s="72"/>
      <c r="O362" s="72"/>
      <c r="P362" s="72"/>
      <c r="Q362" s="72"/>
      <c r="R362" s="72"/>
      <c r="S362" s="72"/>
      <c r="T362" s="72"/>
    </row>
    <row r="363" spans="1:20" ht="15">
      <c r="A363" s="72"/>
      <c r="B363" s="72"/>
      <c r="C363" s="72"/>
      <c r="D363" s="72"/>
      <c r="E363" s="72"/>
      <c r="F363" s="72"/>
      <c r="G363" s="72"/>
      <c r="H363" s="72"/>
      <c r="I363" s="72"/>
      <c r="J363" s="72"/>
      <c r="K363" s="72"/>
      <c r="L363" s="72"/>
      <c r="M363" s="72"/>
      <c r="N363" s="72"/>
      <c r="O363" s="72"/>
      <c r="P363" s="72"/>
      <c r="Q363" s="72"/>
      <c r="R363" s="72"/>
      <c r="S363" s="72"/>
      <c r="T363" s="72"/>
    </row>
    <row r="364" spans="1:20" ht="15">
      <c r="A364" s="72"/>
      <c r="B364" s="72"/>
      <c r="C364" s="72"/>
      <c r="D364" s="72"/>
      <c r="E364" s="72"/>
      <c r="F364" s="72"/>
      <c r="G364" s="72"/>
      <c r="H364" s="72"/>
      <c r="I364" s="72"/>
      <c r="J364" s="72"/>
      <c r="K364" s="72"/>
      <c r="L364" s="72"/>
      <c r="M364" s="72"/>
      <c r="N364" s="72"/>
      <c r="O364" s="72"/>
      <c r="P364" s="72"/>
      <c r="Q364" s="72"/>
      <c r="R364" s="72"/>
      <c r="S364" s="72"/>
      <c r="T364" s="72"/>
    </row>
    <row r="365" spans="1:20" ht="15">
      <c r="A365" s="72"/>
      <c r="B365" s="72"/>
      <c r="C365" s="72"/>
      <c r="D365" s="72"/>
      <c r="E365" s="72"/>
      <c r="F365" s="72"/>
      <c r="G365" s="72"/>
      <c r="H365" s="72"/>
      <c r="I365" s="72"/>
      <c r="J365" s="72"/>
      <c r="K365" s="72"/>
      <c r="L365" s="72"/>
      <c r="M365" s="72"/>
      <c r="N365" s="72"/>
      <c r="O365" s="72"/>
      <c r="P365" s="72"/>
      <c r="Q365" s="72"/>
      <c r="R365" s="72"/>
      <c r="S365" s="72"/>
      <c r="T365" s="72"/>
    </row>
    <row r="366" spans="1:20" ht="15">
      <c r="A366" s="72"/>
      <c r="B366" s="72"/>
      <c r="C366" s="72"/>
      <c r="D366" s="72"/>
      <c r="E366" s="72"/>
      <c r="F366" s="72"/>
      <c r="G366" s="72"/>
      <c r="H366" s="72"/>
      <c r="I366" s="72"/>
      <c r="J366" s="72"/>
      <c r="K366" s="72"/>
      <c r="L366" s="72"/>
      <c r="M366" s="72"/>
      <c r="N366" s="72"/>
      <c r="O366" s="72"/>
      <c r="P366" s="72"/>
      <c r="Q366" s="72"/>
      <c r="R366" s="72"/>
      <c r="S366" s="72"/>
      <c r="T366" s="72"/>
    </row>
    <row r="367" spans="1:20" ht="15">
      <c r="A367" s="72"/>
      <c r="B367" s="72"/>
      <c r="C367" s="72"/>
      <c r="D367" s="72"/>
      <c r="E367" s="72"/>
      <c r="F367" s="72"/>
      <c r="G367" s="72"/>
      <c r="H367" s="72"/>
      <c r="I367" s="72"/>
      <c r="J367" s="72"/>
      <c r="K367" s="72"/>
      <c r="L367" s="72"/>
      <c r="M367" s="72"/>
      <c r="N367" s="72"/>
      <c r="O367" s="72"/>
      <c r="P367" s="72"/>
      <c r="Q367" s="72"/>
      <c r="R367" s="72"/>
      <c r="S367" s="72"/>
      <c r="T367" s="72"/>
    </row>
    <row r="368" spans="1:20" ht="15">
      <c r="A368" s="72"/>
      <c r="B368" s="72"/>
      <c r="C368" s="72"/>
      <c r="D368" s="72"/>
      <c r="E368" s="72"/>
      <c r="F368" s="72"/>
      <c r="G368" s="72"/>
      <c r="H368" s="72"/>
      <c r="I368" s="72"/>
      <c r="J368" s="72"/>
      <c r="K368" s="72"/>
      <c r="L368" s="72"/>
      <c r="M368" s="72"/>
      <c r="N368" s="72"/>
      <c r="O368" s="72"/>
      <c r="P368" s="72"/>
      <c r="Q368" s="72"/>
      <c r="R368" s="72"/>
      <c r="S368" s="72"/>
      <c r="T368" s="72"/>
    </row>
    <row r="369" spans="1:20" ht="15">
      <c r="A369" s="72"/>
      <c r="B369" s="72"/>
      <c r="C369" s="72"/>
      <c r="D369" s="72"/>
      <c r="E369" s="72"/>
      <c r="F369" s="72"/>
      <c r="G369" s="72"/>
      <c r="H369" s="72"/>
      <c r="I369" s="72"/>
      <c r="J369" s="72"/>
      <c r="K369" s="72"/>
      <c r="L369" s="72"/>
      <c r="M369" s="72"/>
      <c r="N369" s="72"/>
      <c r="O369" s="72"/>
      <c r="P369" s="72"/>
      <c r="Q369" s="72"/>
      <c r="R369" s="72"/>
      <c r="S369" s="72"/>
      <c r="T369" s="72"/>
    </row>
    <row r="370" spans="1:20" ht="15">
      <c r="A370" s="72"/>
      <c r="B370" s="72"/>
      <c r="C370" s="72"/>
      <c r="D370" s="72"/>
      <c r="E370" s="72"/>
      <c r="F370" s="72"/>
      <c r="G370" s="72"/>
      <c r="H370" s="72"/>
      <c r="I370" s="72"/>
      <c r="J370" s="72"/>
      <c r="K370" s="72"/>
      <c r="L370" s="72"/>
      <c r="M370" s="72"/>
      <c r="N370" s="72"/>
      <c r="O370" s="72"/>
      <c r="P370" s="72"/>
      <c r="Q370" s="72"/>
      <c r="R370" s="72"/>
      <c r="S370" s="72"/>
      <c r="T370" s="72"/>
    </row>
    <row r="371" spans="1:20" ht="15">
      <c r="A371" s="72"/>
      <c r="B371" s="72"/>
      <c r="C371" s="72"/>
      <c r="D371" s="72"/>
      <c r="E371" s="72"/>
      <c r="F371" s="72"/>
      <c r="G371" s="72"/>
      <c r="H371" s="72"/>
      <c r="I371" s="72"/>
      <c r="J371" s="72"/>
      <c r="K371" s="72"/>
      <c r="L371" s="72"/>
      <c r="M371" s="72"/>
      <c r="N371" s="72"/>
      <c r="O371" s="72"/>
      <c r="P371" s="72"/>
      <c r="Q371" s="72"/>
      <c r="R371" s="72"/>
      <c r="S371" s="72"/>
      <c r="T371" s="72"/>
    </row>
    <row r="372" spans="1:20" ht="15">
      <c r="A372" s="72"/>
      <c r="B372" s="72"/>
      <c r="C372" s="72"/>
      <c r="D372" s="72"/>
      <c r="E372" s="72"/>
      <c r="F372" s="72"/>
      <c r="G372" s="72"/>
      <c r="H372" s="72"/>
      <c r="I372" s="72"/>
      <c r="J372" s="72"/>
      <c r="K372" s="72"/>
      <c r="L372" s="72"/>
      <c r="M372" s="72"/>
      <c r="N372" s="72"/>
      <c r="O372" s="72"/>
      <c r="P372" s="72"/>
      <c r="Q372" s="72"/>
      <c r="R372" s="72"/>
      <c r="S372" s="72"/>
      <c r="T372" s="72"/>
    </row>
    <row r="373" spans="1:20" ht="15">
      <c r="A373" s="72"/>
      <c r="B373" s="72"/>
      <c r="C373" s="72"/>
      <c r="D373" s="72"/>
      <c r="E373" s="72"/>
      <c r="F373" s="72"/>
      <c r="G373" s="72"/>
      <c r="H373" s="72"/>
      <c r="I373" s="72"/>
      <c r="J373" s="72"/>
      <c r="K373" s="72"/>
      <c r="L373" s="72"/>
      <c r="M373" s="72"/>
      <c r="N373" s="72"/>
      <c r="O373" s="72"/>
      <c r="P373" s="72"/>
      <c r="Q373" s="72"/>
      <c r="R373" s="72"/>
      <c r="S373" s="72"/>
      <c r="T373" s="72"/>
    </row>
    <row r="374" spans="1:20" ht="15">
      <c r="A374" s="72"/>
      <c r="B374" s="72"/>
      <c r="C374" s="72"/>
      <c r="D374" s="72"/>
      <c r="E374" s="72"/>
      <c r="F374" s="72"/>
      <c r="G374" s="72"/>
      <c r="H374" s="72"/>
      <c r="I374" s="72"/>
      <c r="J374" s="72"/>
      <c r="K374" s="72"/>
      <c r="L374" s="72"/>
      <c r="M374" s="72"/>
      <c r="N374" s="72"/>
      <c r="O374" s="72"/>
      <c r="P374" s="72"/>
      <c r="Q374" s="72"/>
      <c r="R374" s="72"/>
      <c r="S374" s="72"/>
      <c r="T374" s="72"/>
    </row>
    <row r="375" spans="1:20" ht="15">
      <c r="A375" s="72"/>
      <c r="B375" s="72"/>
      <c r="C375" s="72"/>
      <c r="D375" s="72"/>
      <c r="E375" s="72"/>
      <c r="F375" s="72"/>
      <c r="G375" s="72"/>
      <c r="H375" s="72"/>
      <c r="I375" s="72"/>
      <c r="J375" s="72"/>
      <c r="K375" s="72"/>
      <c r="L375" s="72"/>
      <c r="M375" s="72"/>
      <c r="N375" s="72"/>
      <c r="O375" s="72"/>
      <c r="P375" s="72"/>
      <c r="Q375" s="72"/>
      <c r="R375" s="72"/>
      <c r="S375" s="72"/>
      <c r="T375" s="72"/>
    </row>
    <row r="376" spans="1:20" ht="15">
      <c r="A376" s="72"/>
      <c r="B376" s="72"/>
      <c r="C376" s="72"/>
      <c r="D376" s="72"/>
      <c r="E376" s="72"/>
      <c r="F376" s="72"/>
      <c r="G376" s="72"/>
      <c r="H376" s="72"/>
      <c r="I376" s="72"/>
      <c r="J376" s="72"/>
      <c r="K376" s="72"/>
      <c r="L376" s="72"/>
      <c r="M376" s="72"/>
      <c r="N376" s="72"/>
      <c r="O376" s="72"/>
      <c r="P376" s="72"/>
      <c r="Q376" s="72"/>
      <c r="R376" s="72"/>
      <c r="S376" s="72"/>
      <c r="T376" s="72"/>
    </row>
    <row r="377" spans="1:20" ht="15">
      <c r="A377" s="72"/>
      <c r="B377" s="72"/>
      <c r="C377" s="72"/>
      <c r="D377" s="72"/>
      <c r="E377" s="72"/>
      <c r="F377" s="72"/>
      <c r="G377" s="72"/>
      <c r="H377" s="72"/>
      <c r="I377" s="72"/>
      <c r="J377" s="72"/>
      <c r="K377" s="72"/>
      <c r="L377" s="72"/>
      <c r="M377" s="72"/>
      <c r="N377" s="72"/>
      <c r="O377" s="72"/>
      <c r="P377" s="72"/>
      <c r="Q377" s="72"/>
      <c r="R377" s="72"/>
      <c r="S377" s="72"/>
      <c r="T377" s="72"/>
    </row>
    <row r="378" spans="1:20" ht="15">
      <c r="A378" s="72"/>
      <c r="B378" s="72"/>
      <c r="C378" s="72"/>
      <c r="D378" s="72"/>
      <c r="E378" s="72"/>
      <c r="F378" s="72"/>
      <c r="G378" s="72"/>
      <c r="H378" s="72"/>
      <c r="I378" s="72"/>
      <c r="J378" s="72"/>
      <c r="K378" s="72"/>
      <c r="L378" s="72"/>
      <c r="M378" s="72"/>
      <c r="N378" s="72"/>
      <c r="O378" s="72"/>
      <c r="P378" s="72"/>
      <c r="Q378" s="72"/>
      <c r="R378" s="72"/>
      <c r="S378" s="72"/>
      <c r="T378" s="72"/>
    </row>
    <row r="379" spans="1:20" ht="15">
      <c r="A379" s="72"/>
      <c r="B379" s="72"/>
      <c r="C379" s="72"/>
      <c r="D379" s="72"/>
      <c r="E379" s="72"/>
      <c r="F379" s="72"/>
      <c r="G379" s="72"/>
      <c r="H379" s="72"/>
      <c r="I379" s="72"/>
      <c r="J379" s="72"/>
      <c r="K379" s="72"/>
      <c r="L379" s="72"/>
      <c r="M379" s="72"/>
      <c r="N379" s="72"/>
      <c r="O379" s="72"/>
      <c r="P379" s="72"/>
      <c r="Q379" s="72"/>
      <c r="R379" s="72"/>
      <c r="S379" s="72"/>
      <c r="T379" s="72"/>
    </row>
    <row r="380" spans="1:20" ht="15">
      <c r="A380" s="72"/>
      <c r="B380" s="72"/>
      <c r="C380" s="72"/>
      <c r="D380" s="72"/>
      <c r="E380" s="72"/>
      <c r="F380" s="72"/>
      <c r="G380" s="72"/>
      <c r="H380" s="72"/>
      <c r="I380" s="72"/>
      <c r="J380" s="72"/>
      <c r="K380" s="72"/>
      <c r="L380" s="72"/>
      <c r="M380" s="72"/>
      <c r="N380" s="72"/>
      <c r="O380" s="72"/>
      <c r="P380" s="72"/>
      <c r="Q380" s="72"/>
      <c r="R380" s="72"/>
      <c r="S380" s="72"/>
      <c r="T380" s="72"/>
    </row>
    <row r="381" spans="1:20" ht="15">
      <c r="A381" s="72"/>
      <c r="B381" s="72"/>
      <c r="C381" s="72"/>
      <c r="D381" s="72"/>
      <c r="E381" s="72"/>
      <c r="F381" s="72"/>
      <c r="G381" s="72"/>
      <c r="H381" s="72"/>
      <c r="I381" s="72"/>
      <c r="J381" s="72"/>
      <c r="K381" s="72"/>
      <c r="L381" s="72"/>
      <c r="M381" s="72"/>
      <c r="N381" s="72"/>
      <c r="O381" s="72"/>
      <c r="P381" s="72"/>
      <c r="Q381" s="72"/>
      <c r="R381" s="72"/>
      <c r="S381" s="72"/>
      <c r="T381" s="72"/>
    </row>
    <row r="382" spans="1:20" ht="15">
      <c r="A382" s="72"/>
      <c r="B382" s="72"/>
      <c r="C382" s="72"/>
      <c r="D382" s="72"/>
      <c r="E382" s="72"/>
      <c r="F382" s="72"/>
      <c r="G382" s="72"/>
      <c r="H382" s="72"/>
      <c r="I382" s="72"/>
      <c r="J382" s="72"/>
      <c r="K382" s="72"/>
      <c r="L382" s="72"/>
      <c r="M382" s="72"/>
      <c r="N382" s="72"/>
      <c r="O382" s="72"/>
      <c r="P382" s="72"/>
      <c r="Q382" s="72"/>
      <c r="R382" s="72"/>
      <c r="S382" s="72"/>
      <c r="T382" s="72"/>
    </row>
    <row r="383" spans="1:20" ht="15">
      <c r="A383" s="72"/>
      <c r="B383" s="72"/>
      <c r="C383" s="72"/>
      <c r="D383" s="72"/>
      <c r="E383" s="72"/>
      <c r="F383" s="72"/>
      <c r="G383" s="72"/>
      <c r="H383" s="72"/>
      <c r="I383" s="72"/>
      <c r="J383" s="72"/>
      <c r="K383" s="72"/>
      <c r="L383" s="72"/>
      <c r="M383" s="72"/>
      <c r="N383" s="72"/>
      <c r="O383" s="72"/>
      <c r="P383" s="72"/>
      <c r="Q383" s="72"/>
      <c r="R383" s="72"/>
      <c r="S383" s="72"/>
      <c r="T383" s="72"/>
    </row>
    <row r="384" spans="1:20" ht="15">
      <c r="A384" s="72"/>
      <c r="B384" s="72"/>
      <c r="C384" s="72"/>
      <c r="D384" s="72"/>
      <c r="E384" s="72"/>
      <c r="F384" s="72"/>
      <c r="G384" s="72"/>
      <c r="H384" s="72"/>
      <c r="I384" s="72"/>
      <c r="J384" s="72"/>
      <c r="K384" s="72"/>
      <c r="L384" s="72"/>
      <c r="M384" s="72"/>
      <c r="N384" s="72"/>
      <c r="O384" s="72"/>
      <c r="P384" s="72"/>
      <c r="Q384" s="72"/>
      <c r="R384" s="72"/>
      <c r="S384" s="72"/>
      <c r="T384" s="72"/>
    </row>
    <row r="385" spans="1:20" ht="15">
      <c r="A385" s="72"/>
      <c r="B385" s="72"/>
      <c r="C385" s="72"/>
      <c r="D385" s="72"/>
      <c r="E385" s="72"/>
      <c r="F385" s="72"/>
      <c r="G385" s="72"/>
      <c r="H385" s="72"/>
      <c r="I385" s="72"/>
      <c r="J385" s="72"/>
      <c r="K385" s="72"/>
      <c r="L385" s="72"/>
      <c r="M385" s="72"/>
      <c r="N385" s="72"/>
      <c r="O385" s="72"/>
      <c r="P385" s="72"/>
      <c r="Q385" s="72"/>
      <c r="R385" s="72"/>
      <c r="S385" s="72"/>
      <c r="T385" s="72"/>
    </row>
    <row r="386" spans="1:20" ht="15">
      <c r="A386" s="72"/>
      <c r="B386" s="72"/>
      <c r="C386" s="72"/>
      <c r="D386" s="72"/>
      <c r="E386" s="72"/>
      <c r="F386" s="72"/>
      <c r="G386" s="72"/>
      <c r="H386" s="72"/>
      <c r="I386" s="72"/>
      <c r="J386" s="72"/>
      <c r="K386" s="72"/>
      <c r="L386" s="72"/>
      <c r="M386" s="72"/>
      <c r="N386" s="72"/>
      <c r="O386" s="72"/>
      <c r="P386" s="72"/>
      <c r="Q386" s="72"/>
      <c r="R386" s="72"/>
      <c r="S386" s="72"/>
      <c r="T386" s="72"/>
    </row>
    <row r="387" spans="1:20" ht="15">
      <c r="A387" s="72"/>
      <c r="B387" s="72"/>
      <c r="C387" s="72"/>
      <c r="D387" s="72"/>
      <c r="E387" s="72"/>
      <c r="F387" s="72"/>
      <c r="G387" s="72"/>
      <c r="H387" s="72"/>
      <c r="I387" s="72"/>
      <c r="J387" s="72"/>
      <c r="K387" s="72"/>
      <c r="L387" s="72"/>
      <c r="M387" s="72"/>
      <c r="N387" s="72"/>
      <c r="O387" s="72"/>
      <c r="P387" s="72"/>
      <c r="Q387" s="72"/>
      <c r="R387" s="72"/>
      <c r="S387" s="72"/>
      <c r="T387" s="72"/>
    </row>
    <row r="388" spans="1:20" ht="15">
      <c r="A388" s="72"/>
      <c r="B388" s="72"/>
      <c r="C388" s="72"/>
      <c r="D388" s="72"/>
      <c r="E388" s="72"/>
      <c r="F388" s="72"/>
      <c r="G388" s="72"/>
      <c r="H388" s="72"/>
      <c r="I388" s="72"/>
      <c r="J388" s="72"/>
      <c r="K388" s="72"/>
      <c r="L388" s="72"/>
      <c r="M388" s="72"/>
      <c r="N388" s="72"/>
      <c r="O388" s="72"/>
      <c r="P388" s="72"/>
      <c r="Q388" s="72"/>
      <c r="R388" s="72"/>
      <c r="S388" s="72"/>
      <c r="T388" s="72"/>
    </row>
    <row r="389" spans="1:20" ht="15">
      <c r="A389" s="72"/>
      <c r="B389" s="72"/>
      <c r="C389" s="72"/>
      <c r="D389" s="72"/>
      <c r="E389" s="72"/>
      <c r="F389" s="72"/>
      <c r="G389" s="72"/>
      <c r="H389" s="72"/>
      <c r="I389" s="72"/>
      <c r="J389" s="72"/>
      <c r="K389" s="72"/>
      <c r="L389" s="72"/>
      <c r="M389" s="72"/>
      <c r="N389" s="72"/>
      <c r="O389" s="72"/>
      <c r="P389" s="72"/>
      <c r="Q389" s="72"/>
      <c r="R389" s="72"/>
      <c r="S389" s="72"/>
      <c r="T389" s="72"/>
    </row>
    <row r="390" spans="1:20" ht="15">
      <c r="A390" s="72"/>
      <c r="B390" s="72"/>
      <c r="C390" s="72"/>
      <c r="D390" s="72"/>
      <c r="E390" s="72"/>
      <c r="F390" s="72"/>
      <c r="G390" s="72"/>
      <c r="H390" s="72"/>
      <c r="I390" s="72"/>
      <c r="J390" s="72"/>
      <c r="K390" s="72"/>
      <c r="L390" s="72"/>
      <c r="M390" s="72"/>
      <c r="N390" s="72"/>
      <c r="O390" s="72"/>
      <c r="P390" s="72"/>
      <c r="Q390" s="72"/>
      <c r="R390" s="72"/>
      <c r="S390" s="72"/>
      <c r="T390" s="72"/>
    </row>
    <row r="391" spans="1:20" ht="15">
      <c r="A391" s="72"/>
      <c r="B391" s="72"/>
      <c r="C391" s="72"/>
      <c r="D391" s="72"/>
      <c r="E391" s="72"/>
      <c r="F391" s="72"/>
      <c r="G391" s="72"/>
      <c r="H391" s="72"/>
      <c r="I391" s="72"/>
      <c r="J391" s="72"/>
      <c r="K391" s="72"/>
      <c r="L391" s="72"/>
      <c r="M391" s="72"/>
      <c r="N391" s="72"/>
      <c r="O391" s="72"/>
      <c r="P391" s="72"/>
      <c r="Q391" s="72"/>
      <c r="R391" s="72"/>
      <c r="S391" s="72"/>
      <c r="T391" s="72"/>
    </row>
    <row r="392" spans="1:20" ht="15">
      <c r="A392" s="72"/>
      <c r="B392" s="72"/>
      <c r="C392" s="72"/>
      <c r="D392" s="72"/>
      <c r="E392" s="72"/>
      <c r="F392" s="72"/>
      <c r="G392" s="72"/>
      <c r="H392" s="72"/>
      <c r="I392" s="72"/>
      <c r="J392" s="72"/>
      <c r="K392" s="72"/>
      <c r="L392" s="72"/>
      <c r="M392" s="72"/>
      <c r="N392" s="72"/>
      <c r="O392" s="72"/>
      <c r="P392" s="72"/>
      <c r="Q392" s="72"/>
      <c r="R392" s="72"/>
      <c r="S392" s="72"/>
      <c r="T392" s="72"/>
    </row>
    <row r="393" spans="1:20" ht="15">
      <c r="A393" s="72"/>
      <c r="B393" s="72"/>
      <c r="C393" s="72"/>
      <c r="D393" s="72"/>
      <c r="E393" s="72"/>
      <c r="F393" s="72"/>
      <c r="G393" s="72"/>
      <c r="H393" s="72"/>
      <c r="I393" s="72"/>
      <c r="J393" s="72"/>
      <c r="K393" s="72"/>
      <c r="L393" s="72"/>
      <c r="M393" s="72"/>
      <c r="N393" s="72"/>
      <c r="O393" s="72"/>
      <c r="P393" s="72"/>
      <c r="Q393" s="72"/>
      <c r="R393" s="72"/>
      <c r="S393" s="72"/>
      <c r="T393" s="72"/>
    </row>
    <row r="394" spans="1:20" ht="15">
      <c r="A394" s="72"/>
      <c r="B394" s="72"/>
      <c r="C394" s="72"/>
      <c r="D394" s="72"/>
      <c r="E394" s="72"/>
      <c r="F394" s="72"/>
      <c r="G394" s="72"/>
      <c r="H394" s="72"/>
      <c r="I394" s="72"/>
      <c r="J394" s="72"/>
      <c r="K394" s="72"/>
      <c r="L394" s="72"/>
      <c r="M394" s="72"/>
      <c r="N394" s="72"/>
      <c r="O394" s="72"/>
      <c r="P394" s="72"/>
      <c r="Q394" s="72"/>
      <c r="R394" s="72"/>
      <c r="S394" s="72"/>
      <c r="T394" s="72"/>
    </row>
    <row r="395" spans="1:20" ht="15">
      <c r="A395" s="72"/>
      <c r="B395" s="72"/>
      <c r="C395" s="72"/>
      <c r="D395" s="72"/>
      <c r="E395" s="72"/>
      <c r="F395" s="72"/>
      <c r="G395" s="72"/>
      <c r="H395" s="72"/>
      <c r="I395" s="72"/>
      <c r="J395" s="72"/>
      <c r="K395" s="72"/>
      <c r="L395" s="72"/>
      <c r="M395" s="72"/>
      <c r="N395" s="72"/>
      <c r="O395" s="72"/>
      <c r="P395" s="72"/>
      <c r="Q395" s="72"/>
      <c r="R395" s="72"/>
      <c r="S395" s="72"/>
      <c r="T395" s="72"/>
    </row>
    <row r="396" spans="1:20" ht="15">
      <c r="A396" s="72"/>
      <c r="B396" s="72"/>
      <c r="C396" s="72"/>
      <c r="D396" s="72"/>
      <c r="E396" s="72"/>
      <c r="F396" s="72"/>
      <c r="G396" s="72"/>
      <c r="H396" s="72"/>
      <c r="I396" s="72"/>
      <c r="J396" s="72"/>
      <c r="K396" s="72"/>
      <c r="L396" s="72"/>
      <c r="M396" s="72"/>
      <c r="N396" s="72"/>
      <c r="O396" s="72"/>
      <c r="P396" s="72"/>
      <c r="Q396" s="72"/>
      <c r="R396" s="72"/>
      <c r="S396" s="72"/>
      <c r="T396" s="72"/>
    </row>
    <row r="397" spans="1:20" ht="15">
      <c r="A397" s="72"/>
      <c r="B397" s="72"/>
      <c r="C397" s="72"/>
      <c r="D397" s="72"/>
      <c r="E397" s="72"/>
      <c r="F397" s="72"/>
      <c r="G397" s="72"/>
      <c r="H397" s="72"/>
      <c r="I397" s="72"/>
      <c r="J397" s="72"/>
      <c r="K397" s="72"/>
      <c r="L397" s="72"/>
      <c r="M397" s="72"/>
      <c r="N397" s="72"/>
      <c r="O397" s="72"/>
      <c r="P397" s="72"/>
      <c r="Q397" s="72"/>
      <c r="R397" s="72"/>
      <c r="S397" s="72"/>
      <c r="T397" s="72"/>
    </row>
    <row r="398" spans="1:20" ht="15">
      <c r="A398" s="72"/>
      <c r="B398" s="72"/>
      <c r="C398" s="72"/>
      <c r="D398" s="72"/>
      <c r="E398" s="72"/>
      <c r="F398" s="72"/>
      <c r="G398" s="72"/>
      <c r="H398" s="72"/>
      <c r="I398" s="72"/>
      <c r="J398" s="72"/>
      <c r="K398" s="72"/>
      <c r="L398" s="72"/>
      <c r="M398" s="72"/>
      <c r="N398" s="72"/>
      <c r="O398" s="72"/>
      <c r="P398" s="72"/>
      <c r="Q398" s="72"/>
      <c r="R398" s="72"/>
      <c r="S398" s="72"/>
      <c r="T398" s="72"/>
    </row>
    <row r="399" spans="1:20" ht="15">
      <c r="A399" s="72"/>
      <c r="B399" s="72"/>
      <c r="C399" s="72"/>
      <c r="D399" s="72"/>
      <c r="E399" s="72"/>
      <c r="F399" s="72"/>
      <c r="G399" s="72"/>
      <c r="H399" s="72"/>
      <c r="I399" s="72"/>
      <c r="J399" s="72"/>
      <c r="K399" s="72"/>
      <c r="L399" s="72"/>
      <c r="M399" s="72"/>
      <c r="N399" s="72"/>
      <c r="O399" s="72"/>
      <c r="P399" s="72"/>
      <c r="Q399" s="72"/>
      <c r="R399" s="72"/>
      <c r="S399" s="72"/>
      <c r="T399" s="72"/>
    </row>
    <row r="400" spans="1:20" ht="15">
      <c r="A400" s="72"/>
      <c r="B400" s="72"/>
      <c r="C400" s="72"/>
      <c r="D400" s="72"/>
      <c r="E400" s="72"/>
      <c r="F400" s="72"/>
      <c r="G400" s="72"/>
      <c r="H400" s="72"/>
      <c r="I400" s="72"/>
      <c r="J400" s="72"/>
      <c r="K400" s="72"/>
      <c r="L400" s="72"/>
      <c r="M400" s="72"/>
      <c r="N400" s="72"/>
      <c r="O400" s="72"/>
      <c r="P400" s="72"/>
      <c r="Q400" s="72"/>
      <c r="R400" s="72"/>
      <c r="S400" s="72"/>
      <c r="T400" s="72"/>
    </row>
    <row r="401" spans="1:20" ht="15">
      <c r="A401" s="72"/>
      <c r="B401" s="72"/>
      <c r="C401" s="72"/>
      <c r="D401" s="72"/>
      <c r="E401" s="72"/>
      <c r="F401" s="72"/>
      <c r="G401" s="72"/>
      <c r="H401" s="72"/>
      <c r="I401" s="72"/>
      <c r="J401" s="72"/>
      <c r="K401" s="72"/>
      <c r="L401" s="72"/>
      <c r="M401" s="72"/>
      <c r="N401" s="72"/>
      <c r="O401" s="72"/>
      <c r="P401" s="72"/>
      <c r="Q401" s="72"/>
      <c r="R401" s="72"/>
      <c r="S401" s="72"/>
      <c r="T401" s="72"/>
    </row>
    <row r="402" spans="1:20" ht="15">
      <c r="A402" s="72"/>
      <c r="B402" s="72"/>
      <c r="C402" s="72"/>
      <c r="D402" s="72"/>
      <c r="E402" s="72"/>
      <c r="F402" s="72"/>
      <c r="G402" s="72"/>
      <c r="H402" s="72"/>
      <c r="I402" s="72"/>
      <c r="J402" s="72"/>
      <c r="K402" s="72"/>
      <c r="L402" s="72"/>
      <c r="M402" s="72"/>
      <c r="N402" s="72"/>
      <c r="O402" s="72"/>
      <c r="P402" s="72"/>
      <c r="Q402" s="72"/>
      <c r="R402" s="72"/>
      <c r="S402" s="72"/>
      <c r="T402" s="72"/>
    </row>
    <row r="403" spans="1:20" ht="15">
      <c r="A403" s="72"/>
      <c r="B403" s="72"/>
      <c r="C403" s="72"/>
      <c r="D403" s="72"/>
      <c r="E403" s="72"/>
      <c r="F403" s="72"/>
      <c r="G403" s="72"/>
      <c r="H403" s="72"/>
      <c r="I403" s="72"/>
      <c r="J403" s="72"/>
      <c r="K403" s="72"/>
      <c r="L403" s="72"/>
      <c r="M403" s="72"/>
      <c r="N403" s="72"/>
      <c r="O403" s="72"/>
      <c r="P403" s="72"/>
      <c r="Q403" s="72"/>
      <c r="R403" s="72"/>
      <c r="S403" s="72"/>
      <c r="T403" s="72"/>
    </row>
    <row r="404" spans="1:20" ht="15">
      <c r="A404" s="72"/>
      <c r="B404" s="72"/>
      <c r="C404" s="72"/>
      <c r="D404" s="72"/>
      <c r="E404" s="72"/>
      <c r="F404" s="72"/>
      <c r="G404" s="72"/>
      <c r="H404" s="72"/>
      <c r="I404" s="72"/>
      <c r="J404" s="72"/>
      <c r="K404" s="72"/>
      <c r="L404" s="72"/>
      <c r="M404" s="72"/>
      <c r="N404" s="72"/>
      <c r="O404" s="72"/>
      <c r="P404" s="72"/>
      <c r="Q404" s="72"/>
      <c r="R404" s="72"/>
      <c r="S404" s="72"/>
      <c r="T404" s="72"/>
    </row>
    <row r="405" spans="1:20" ht="15">
      <c r="A405" s="72"/>
      <c r="B405" s="72"/>
      <c r="C405" s="72"/>
      <c r="D405" s="72"/>
      <c r="E405" s="72"/>
      <c r="F405" s="72"/>
      <c r="G405" s="72"/>
      <c r="H405" s="72"/>
      <c r="I405" s="72"/>
      <c r="J405" s="72"/>
      <c r="K405" s="72"/>
      <c r="L405" s="72"/>
      <c r="M405" s="72"/>
      <c r="N405" s="72"/>
      <c r="O405" s="72"/>
      <c r="P405" s="72"/>
      <c r="Q405" s="72"/>
      <c r="R405" s="72"/>
      <c r="S405" s="72"/>
      <c r="T405" s="72"/>
    </row>
    <row r="406" spans="1:20" ht="15">
      <c r="A406" s="72"/>
      <c r="B406" s="72"/>
      <c r="C406" s="72"/>
      <c r="D406" s="72"/>
      <c r="E406" s="72"/>
      <c r="F406" s="72"/>
      <c r="G406" s="72"/>
      <c r="H406" s="72"/>
      <c r="I406" s="72"/>
      <c r="J406" s="72"/>
      <c r="K406" s="72"/>
      <c r="L406" s="72"/>
      <c r="M406" s="72"/>
      <c r="N406" s="72"/>
      <c r="O406" s="72"/>
      <c r="P406" s="72"/>
      <c r="Q406" s="72"/>
      <c r="R406" s="72"/>
      <c r="S406" s="72"/>
      <c r="T406" s="72"/>
    </row>
    <row r="407" spans="1:20" ht="15">
      <c r="A407" s="72"/>
      <c r="B407" s="72"/>
      <c r="C407" s="72"/>
      <c r="D407" s="72"/>
      <c r="E407" s="72"/>
      <c r="F407" s="72"/>
      <c r="G407" s="72"/>
      <c r="H407" s="72"/>
      <c r="I407" s="72"/>
      <c r="J407" s="72"/>
      <c r="K407" s="72"/>
      <c r="L407" s="72"/>
      <c r="M407" s="72"/>
      <c r="N407" s="72"/>
      <c r="O407" s="72"/>
      <c r="P407" s="72"/>
      <c r="Q407" s="72"/>
      <c r="R407" s="72"/>
      <c r="S407" s="72"/>
      <c r="T407" s="72"/>
    </row>
    <row r="408" spans="1:20" ht="15">
      <c r="A408" s="72"/>
      <c r="B408" s="72"/>
      <c r="C408" s="72"/>
      <c r="D408" s="72"/>
      <c r="E408" s="72"/>
      <c r="F408" s="72"/>
      <c r="G408" s="72"/>
      <c r="H408" s="72"/>
      <c r="I408" s="72"/>
      <c r="J408" s="72"/>
      <c r="K408" s="72"/>
      <c r="L408" s="72"/>
      <c r="M408" s="72"/>
      <c r="N408" s="72"/>
      <c r="O408" s="72"/>
      <c r="P408" s="72"/>
      <c r="Q408" s="72"/>
      <c r="R408" s="72"/>
      <c r="S408" s="72"/>
      <c r="T408" s="72"/>
    </row>
    <row r="409" spans="1:20" ht="15">
      <c r="A409" s="72"/>
      <c r="B409" s="72"/>
      <c r="C409" s="72"/>
      <c r="D409" s="72"/>
      <c r="E409" s="72"/>
      <c r="F409" s="72"/>
      <c r="G409" s="72"/>
      <c r="H409" s="72"/>
      <c r="I409" s="72"/>
      <c r="J409" s="72"/>
      <c r="K409" s="72"/>
      <c r="L409" s="72"/>
      <c r="M409" s="72"/>
      <c r="N409" s="72"/>
      <c r="O409" s="72"/>
      <c r="P409" s="72"/>
      <c r="Q409" s="72"/>
      <c r="R409" s="72"/>
      <c r="S409" s="72"/>
      <c r="T409" s="72"/>
    </row>
    <row r="410" spans="1:20" ht="15">
      <c r="A410" s="72"/>
      <c r="B410" s="72"/>
      <c r="C410" s="72"/>
      <c r="D410" s="72"/>
      <c r="E410" s="72"/>
      <c r="F410" s="72"/>
      <c r="G410" s="72"/>
      <c r="H410" s="72"/>
      <c r="I410" s="72"/>
      <c r="J410" s="72"/>
      <c r="K410" s="72"/>
      <c r="L410" s="72"/>
      <c r="M410" s="72"/>
      <c r="N410" s="72"/>
      <c r="O410" s="72"/>
      <c r="P410" s="72"/>
      <c r="Q410" s="72"/>
      <c r="R410" s="72"/>
      <c r="S410" s="72"/>
      <c r="T410" s="72"/>
    </row>
    <row r="411" spans="1:20" ht="15">
      <c r="A411" s="72"/>
      <c r="B411" s="72"/>
      <c r="C411" s="72"/>
      <c r="D411" s="72"/>
      <c r="E411" s="72"/>
      <c r="F411" s="72"/>
      <c r="G411" s="72"/>
      <c r="H411" s="72"/>
      <c r="I411" s="72"/>
      <c r="J411" s="72"/>
      <c r="K411" s="72"/>
      <c r="L411" s="72"/>
      <c r="M411" s="72"/>
      <c r="N411" s="72"/>
      <c r="O411" s="72"/>
      <c r="P411" s="72"/>
      <c r="Q411" s="72"/>
      <c r="R411" s="72"/>
      <c r="S411" s="72"/>
      <c r="T411" s="72"/>
    </row>
    <row r="412" spans="1:20" ht="15">
      <c r="A412" s="72"/>
      <c r="B412" s="72"/>
      <c r="C412" s="72"/>
      <c r="D412" s="72"/>
      <c r="E412" s="72"/>
      <c r="F412" s="72"/>
      <c r="G412" s="72"/>
      <c r="H412" s="72"/>
      <c r="I412" s="72"/>
      <c r="J412" s="72"/>
      <c r="K412" s="72"/>
      <c r="L412" s="72"/>
      <c r="M412" s="72"/>
      <c r="N412" s="72"/>
      <c r="O412" s="72"/>
      <c r="P412" s="72"/>
      <c r="Q412" s="72"/>
      <c r="R412" s="72"/>
      <c r="S412" s="72"/>
      <c r="T412" s="72"/>
    </row>
    <row r="413" spans="1:20" ht="15">
      <c r="A413" s="72"/>
      <c r="B413" s="72"/>
      <c r="C413" s="72"/>
      <c r="D413" s="72"/>
      <c r="E413" s="72"/>
      <c r="F413" s="72"/>
      <c r="G413" s="72"/>
      <c r="H413" s="72"/>
      <c r="I413" s="72"/>
      <c r="J413" s="72"/>
      <c r="K413" s="72"/>
      <c r="L413" s="72"/>
      <c r="M413" s="72"/>
      <c r="N413" s="72"/>
      <c r="O413" s="72"/>
      <c r="P413" s="72"/>
      <c r="Q413" s="72"/>
      <c r="R413" s="72"/>
      <c r="S413" s="72"/>
      <c r="T413" s="72"/>
    </row>
    <row r="414" spans="1:20" ht="15">
      <c r="A414" s="72"/>
      <c r="B414" s="72"/>
      <c r="C414" s="72"/>
      <c r="D414" s="72"/>
      <c r="E414" s="72"/>
      <c r="F414" s="72"/>
      <c r="G414" s="72"/>
      <c r="H414" s="72"/>
      <c r="I414" s="72"/>
      <c r="J414" s="72"/>
      <c r="K414" s="72"/>
      <c r="L414" s="72"/>
      <c r="M414" s="72"/>
      <c r="N414" s="72"/>
      <c r="O414" s="72"/>
      <c r="P414" s="72"/>
      <c r="Q414" s="72"/>
      <c r="R414" s="72"/>
      <c r="S414" s="72"/>
      <c r="T414" s="72"/>
    </row>
    <row r="415" spans="1:20" ht="15">
      <c r="A415" s="72"/>
      <c r="B415" s="72"/>
      <c r="C415" s="72"/>
      <c r="D415" s="72"/>
      <c r="E415" s="72"/>
      <c r="F415" s="72"/>
      <c r="G415" s="72"/>
      <c r="H415" s="72"/>
      <c r="I415" s="72"/>
      <c r="J415" s="72"/>
      <c r="K415" s="72"/>
      <c r="L415" s="72"/>
      <c r="M415" s="72"/>
      <c r="N415" s="72"/>
      <c r="O415" s="72"/>
      <c r="P415" s="72"/>
      <c r="Q415" s="72"/>
      <c r="R415" s="72"/>
      <c r="S415" s="72"/>
      <c r="T415" s="72"/>
    </row>
    <row r="416" spans="1:20" ht="15">
      <c r="A416" s="72"/>
      <c r="B416" s="72"/>
      <c r="C416" s="72"/>
      <c r="D416" s="72"/>
      <c r="E416" s="72"/>
      <c r="F416" s="72"/>
      <c r="G416" s="72"/>
      <c r="H416" s="72"/>
      <c r="I416" s="72"/>
      <c r="J416" s="72"/>
      <c r="K416" s="72"/>
      <c r="L416" s="72"/>
      <c r="M416" s="72"/>
      <c r="N416" s="72"/>
      <c r="O416" s="72"/>
      <c r="P416" s="72"/>
      <c r="Q416" s="72"/>
      <c r="R416" s="72"/>
      <c r="S416" s="72"/>
      <c r="T416" s="72"/>
    </row>
    <row r="417" spans="1:20" ht="15">
      <c r="A417" s="72"/>
      <c r="B417" s="72"/>
      <c r="C417" s="72"/>
      <c r="D417" s="72"/>
      <c r="E417" s="72"/>
      <c r="F417" s="72"/>
      <c r="G417" s="72"/>
      <c r="H417" s="72"/>
      <c r="I417" s="72"/>
      <c r="J417" s="72"/>
      <c r="K417" s="72"/>
      <c r="L417" s="72"/>
      <c r="M417" s="72"/>
      <c r="N417" s="72"/>
      <c r="O417" s="72"/>
      <c r="P417" s="72"/>
      <c r="Q417" s="72"/>
      <c r="R417" s="72"/>
      <c r="S417" s="72"/>
      <c r="T417" s="72"/>
    </row>
    <row r="418" spans="1:20" ht="15">
      <c r="A418" s="72"/>
      <c r="B418" s="72"/>
      <c r="C418" s="72"/>
      <c r="D418" s="72"/>
      <c r="E418" s="72"/>
      <c r="F418" s="72"/>
      <c r="G418" s="72"/>
      <c r="H418" s="72"/>
      <c r="I418" s="72"/>
      <c r="J418" s="72"/>
      <c r="K418" s="72"/>
      <c r="L418" s="72"/>
      <c r="M418" s="72"/>
      <c r="N418" s="72"/>
      <c r="O418" s="72"/>
      <c r="P418" s="72"/>
      <c r="Q418" s="72"/>
      <c r="R418" s="72"/>
      <c r="S418" s="72"/>
      <c r="T418" s="72"/>
    </row>
    <row r="419" spans="1:20" ht="15">
      <c r="A419" s="72"/>
      <c r="B419" s="72"/>
      <c r="C419" s="72"/>
      <c r="D419" s="72"/>
      <c r="E419" s="72"/>
      <c r="F419" s="72"/>
      <c r="G419" s="72"/>
      <c r="H419" s="72"/>
      <c r="I419" s="72"/>
      <c r="J419" s="72"/>
      <c r="K419" s="72"/>
      <c r="L419" s="72"/>
      <c r="M419" s="72"/>
      <c r="N419" s="72"/>
      <c r="O419" s="72"/>
      <c r="P419" s="72"/>
      <c r="Q419" s="72"/>
      <c r="R419" s="72"/>
      <c r="S419" s="72"/>
      <c r="T419" s="72"/>
    </row>
    <row r="420" spans="1:20" ht="15">
      <c r="A420" s="72"/>
      <c r="B420" s="72"/>
      <c r="C420" s="72"/>
      <c r="D420" s="72"/>
      <c r="E420" s="72"/>
      <c r="F420" s="72"/>
      <c r="G420" s="72"/>
      <c r="H420" s="72"/>
      <c r="I420" s="72"/>
      <c r="J420" s="72"/>
      <c r="K420" s="72"/>
      <c r="L420" s="72"/>
      <c r="M420" s="72"/>
      <c r="N420" s="72"/>
      <c r="O420" s="72"/>
      <c r="P420" s="72"/>
      <c r="Q420" s="72"/>
      <c r="R420" s="72"/>
      <c r="S420" s="72"/>
      <c r="T420" s="72"/>
    </row>
    <row r="421" spans="1:20" ht="15">
      <c r="A421" s="72"/>
      <c r="B421" s="72"/>
      <c r="C421" s="72"/>
      <c r="D421" s="72"/>
      <c r="E421" s="72"/>
      <c r="F421" s="72"/>
      <c r="G421" s="72"/>
      <c r="H421" s="72"/>
      <c r="I421" s="72"/>
      <c r="J421" s="72"/>
      <c r="K421" s="72"/>
      <c r="L421" s="72"/>
      <c r="M421" s="72"/>
      <c r="N421" s="72"/>
      <c r="O421" s="72"/>
      <c r="P421" s="72"/>
      <c r="Q421" s="72"/>
      <c r="R421" s="72"/>
      <c r="S421" s="72"/>
      <c r="T421" s="72"/>
    </row>
    <row r="422" spans="1:20" ht="15">
      <c r="A422" s="72"/>
      <c r="B422" s="72"/>
      <c r="C422" s="72"/>
      <c r="D422" s="72"/>
      <c r="E422" s="72"/>
      <c r="F422" s="72"/>
      <c r="G422" s="72"/>
      <c r="H422" s="72"/>
      <c r="I422" s="72"/>
      <c r="J422" s="72"/>
      <c r="K422" s="72"/>
      <c r="L422" s="72"/>
      <c r="M422" s="72"/>
      <c r="N422" s="72"/>
      <c r="O422" s="72"/>
      <c r="P422" s="72"/>
      <c r="Q422" s="72"/>
      <c r="R422" s="72"/>
      <c r="S422" s="72"/>
      <c r="T422" s="72"/>
    </row>
    <row r="423" spans="1:20" ht="15">
      <c r="A423" s="72"/>
      <c r="B423" s="72"/>
      <c r="C423" s="72"/>
      <c r="D423" s="72"/>
      <c r="E423" s="72"/>
      <c r="F423" s="72"/>
      <c r="G423" s="72"/>
      <c r="H423" s="72"/>
      <c r="I423" s="72"/>
      <c r="J423" s="72"/>
      <c r="K423" s="72"/>
      <c r="L423" s="72"/>
      <c r="M423" s="72"/>
      <c r="N423" s="72"/>
      <c r="O423" s="72"/>
      <c r="P423" s="72"/>
      <c r="Q423" s="72"/>
      <c r="R423" s="72"/>
      <c r="S423" s="72"/>
      <c r="T423" s="72"/>
    </row>
    <row r="424" spans="1:20" ht="15">
      <c r="A424" s="72"/>
      <c r="B424" s="72"/>
      <c r="C424" s="72"/>
      <c r="D424" s="72"/>
      <c r="E424" s="72"/>
      <c r="F424" s="72"/>
      <c r="G424" s="72"/>
      <c r="H424" s="72"/>
      <c r="I424" s="72"/>
      <c r="J424" s="72"/>
      <c r="K424" s="72"/>
      <c r="L424" s="72"/>
      <c r="M424" s="72"/>
      <c r="N424" s="72"/>
      <c r="O424" s="72"/>
      <c r="P424" s="72"/>
      <c r="Q424" s="72"/>
      <c r="R424" s="72"/>
      <c r="S424" s="72"/>
      <c r="T424" s="72"/>
    </row>
    <row r="425" spans="1:20" ht="15">
      <c r="A425" s="72"/>
      <c r="B425" s="72"/>
      <c r="C425" s="72"/>
      <c r="D425" s="72"/>
      <c r="E425" s="72"/>
      <c r="F425" s="72"/>
      <c r="G425" s="72"/>
      <c r="H425" s="72"/>
      <c r="I425" s="72"/>
      <c r="J425" s="72"/>
      <c r="K425" s="72"/>
      <c r="L425" s="72"/>
      <c r="M425" s="72"/>
      <c r="N425" s="72"/>
      <c r="O425" s="72"/>
      <c r="P425" s="72"/>
      <c r="Q425" s="72"/>
      <c r="R425" s="72"/>
      <c r="S425" s="72"/>
      <c r="T425" s="72"/>
    </row>
    <row r="426" spans="1:20" ht="15">
      <c r="A426" s="72"/>
      <c r="B426" s="72"/>
      <c r="C426" s="72"/>
      <c r="D426" s="72"/>
      <c r="E426" s="72"/>
      <c r="F426" s="72"/>
      <c r="G426" s="72"/>
      <c r="H426" s="72"/>
      <c r="I426" s="72"/>
      <c r="J426" s="72"/>
      <c r="K426" s="72"/>
      <c r="L426" s="72"/>
      <c r="M426" s="72"/>
      <c r="N426" s="72"/>
      <c r="O426" s="72"/>
      <c r="P426" s="72"/>
      <c r="Q426" s="72"/>
      <c r="R426" s="72"/>
      <c r="S426" s="72"/>
      <c r="T426" s="72"/>
    </row>
    <row r="427" spans="1:20" ht="15">
      <c r="A427" s="72"/>
      <c r="B427" s="72"/>
      <c r="C427" s="72"/>
      <c r="D427" s="72"/>
      <c r="E427" s="72"/>
      <c r="F427" s="72"/>
      <c r="G427" s="72"/>
      <c r="H427" s="72"/>
      <c r="I427" s="72"/>
      <c r="J427" s="72"/>
      <c r="K427" s="72"/>
      <c r="L427" s="72"/>
      <c r="M427" s="72"/>
      <c r="N427" s="72"/>
      <c r="O427" s="72"/>
      <c r="P427" s="72"/>
      <c r="Q427" s="72"/>
      <c r="R427" s="72"/>
      <c r="S427" s="72"/>
      <c r="T427" s="72"/>
    </row>
    <row r="428" spans="1:20" ht="15">
      <c r="A428" s="72"/>
      <c r="B428" s="72"/>
      <c r="C428" s="72"/>
      <c r="D428" s="72"/>
      <c r="E428" s="72"/>
      <c r="F428" s="72"/>
      <c r="G428" s="72"/>
      <c r="H428" s="72"/>
      <c r="I428" s="72"/>
      <c r="J428" s="72"/>
      <c r="K428" s="72"/>
      <c r="L428" s="72"/>
      <c r="M428" s="72"/>
      <c r="N428" s="72"/>
      <c r="O428" s="72"/>
      <c r="P428" s="72"/>
      <c r="Q428" s="72"/>
      <c r="R428" s="72"/>
      <c r="S428" s="72"/>
      <c r="T428" s="72"/>
    </row>
    <row r="429" spans="1:20" ht="15">
      <c r="A429" s="72"/>
      <c r="B429" s="72"/>
      <c r="C429" s="72"/>
      <c r="D429" s="72"/>
      <c r="E429" s="72"/>
      <c r="F429" s="72"/>
      <c r="G429" s="72"/>
      <c r="H429" s="72"/>
      <c r="I429" s="72"/>
      <c r="J429" s="72"/>
      <c r="K429" s="72"/>
      <c r="L429" s="72"/>
      <c r="M429" s="72"/>
      <c r="N429" s="72"/>
      <c r="O429" s="72"/>
      <c r="P429" s="72"/>
      <c r="Q429" s="72"/>
      <c r="R429" s="72"/>
      <c r="S429" s="72"/>
      <c r="T429" s="72"/>
    </row>
    <row r="430" spans="1:20" ht="15">
      <c r="A430" s="72"/>
      <c r="B430" s="72"/>
      <c r="C430" s="72"/>
      <c r="D430" s="72"/>
      <c r="E430" s="72"/>
      <c r="F430" s="72"/>
      <c r="G430" s="72"/>
      <c r="H430" s="72"/>
      <c r="I430" s="72"/>
      <c r="J430" s="72"/>
      <c r="K430" s="72"/>
      <c r="L430" s="72"/>
      <c r="M430" s="72"/>
      <c r="N430" s="72"/>
      <c r="O430" s="72"/>
      <c r="P430" s="72"/>
      <c r="Q430" s="72"/>
      <c r="R430" s="72"/>
      <c r="S430" s="72"/>
      <c r="T430" s="72"/>
    </row>
    <row r="431" spans="1:20" ht="15">
      <c r="A431" s="72"/>
      <c r="B431" s="72"/>
      <c r="C431" s="72"/>
      <c r="D431" s="72"/>
      <c r="E431" s="72"/>
      <c r="F431" s="72"/>
      <c r="G431" s="72"/>
      <c r="H431" s="72"/>
      <c r="I431" s="72"/>
      <c r="J431" s="72"/>
      <c r="K431" s="72"/>
      <c r="L431" s="72"/>
      <c r="M431" s="72"/>
      <c r="N431" s="72"/>
      <c r="O431" s="72"/>
      <c r="P431" s="72"/>
      <c r="Q431" s="72"/>
      <c r="R431" s="72"/>
      <c r="S431" s="72"/>
      <c r="T431" s="72"/>
    </row>
    <row r="432" spans="1:20" ht="15">
      <c r="A432" s="72"/>
      <c r="B432" s="72"/>
      <c r="C432" s="72"/>
      <c r="D432" s="72"/>
      <c r="E432" s="72"/>
      <c r="F432" s="72"/>
      <c r="G432" s="72"/>
      <c r="H432" s="72"/>
      <c r="I432" s="72"/>
      <c r="J432" s="72"/>
      <c r="K432" s="72"/>
      <c r="L432" s="72"/>
      <c r="M432" s="72"/>
      <c r="N432" s="72"/>
      <c r="O432" s="72"/>
      <c r="P432" s="72"/>
      <c r="Q432" s="72"/>
      <c r="R432" s="72"/>
      <c r="S432" s="72"/>
      <c r="T432" s="72"/>
    </row>
    <row r="433" spans="1:20" ht="15">
      <c r="A433" s="72"/>
      <c r="B433" s="72"/>
      <c r="C433" s="72"/>
      <c r="D433" s="72"/>
      <c r="E433" s="72"/>
      <c r="F433" s="72"/>
      <c r="G433" s="72"/>
      <c r="H433" s="72"/>
      <c r="I433" s="72"/>
      <c r="J433" s="72"/>
      <c r="K433" s="72"/>
      <c r="L433" s="72"/>
      <c r="M433" s="72"/>
      <c r="N433" s="72"/>
      <c r="O433" s="72"/>
      <c r="P433" s="72"/>
      <c r="Q433" s="72"/>
      <c r="R433" s="72"/>
      <c r="S433" s="72"/>
      <c r="T433" s="72"/>
    </row>
    <row r="434" spans="1:20" ht="15">
      <c r="A434" s="72"/>
      <c r="B434" s="72"/>
      <c r="C434" s="72"/>
      <c r="D434" s="72"/>
      <c r="E434" s="72"/>
      <c r="F434" s="72"/>
      <c r="G434" s="72"/>
      <c r="H434" s="72"/>
      <c r="I434" s="72"/>
      <c r="J434" s="72"/>
      <c r="K434" s="72"/>
      <c r="L434" s="72"/>
      <c r="M434" s="72"/>
      <c r="N434" s="72"/>
      <c r="O434" s="72"/>
      <c r="P434" s="72"/>
      <c r="Q434" s="72"/>
      <c r="R434" s="72"/>
      <c r="S434" s="72"/>
      <c r="T434" s="72"/>
    </row>
    <row r="435" spans="1:20" ht="15">
      <c r="A435" s="72"/>
      <c r="B435" s="72"/>
      <c r="C435" s="72"/>
      <c r="D435" s="72"/>
      <c r="E435" s="72"/>
      <c r="F435" s="72"/>
      <c r="G435" s="72"/>
      <c r="H435" s="72"/>
      <c r="I435" s="72"/>
      <c r="J435" s="72"/>
      <c r="K435" s="72"/>
      <c r="L435" s="72"/>
      <c r="M435" s="72"/>
      <c r="N435" s="72"/>
      <c r="O435" s="72"/>
      <c r="P435" s="72"/>
      <c r="Q435" s="72"/>
      <c r="R435" s="72"/>
      <c r="S435" s="72"/>
      <c r="T435" s="72"/>
    </row>
    <row r="436" spans="1:20" ht="15">
      <c r="A436" s="72"/>
      <c r="B436" s="72"/>
      <c r="C436" s="72"/>
      <c r="D436" s="72"/>
      <c r="E436" s="72"/>
      <c r="F436" s="72"/>
      <c r="G436" s="72"/>
      <c r="H436" s="72"/>
      <c r="I436" s="72"/>
      <c r="J436" s="72"/>
      <c r="K436" s="72"/>
      <c r="L436" s="72"/>
      <c r="M436" s="72"/>
      <c r="N436" s="72"/>
      <c r="O436" s="72"/>
      <c r="P436" s="72"/>
      <c r="Q436" s="72"/>
      <c r="R436" s="72"/>
      <c r="S436" s="72"/>
      <c r="T436" s="72"/>
    </row>
    <row r="437" spans="1:20" ht="15">
      <c r="A437" s="72"/>
      <c r="B437" s="72"/>
      <c r="C437" s="72"/>
      <c r="D437" s="72"/>
      <c r="E437" s="72"/>
      <c r="F437" s="72"/>
      <c r="G437" s="72"/>
      <c r="H437" s="72"/>
      <c r="I437" s="72"/>
      <c r="J437" s="72"/>
      <c r="K437" s="72"/>
      <c r="L437" s="72"/>
      <c r="M437" s="72"/>
      <c r="N437" s="72"/>
      <c r="O437" s="72"/>
      <c r="P437" s="72"/>
      <c r="Q437" s="72"/>
      <c r="R437" s="72"/>
      <c r="S437" s="72"/>
      <c r="T437" s="72"/>
    </row>
    <row r="438" spans="1:20" ht="15">
      <c r="A438" s="72"/>
      <c r="B438" s="72"/>
      <c r="C438" s="72"/>
      <c r="D438" s="72"/>
      <c r="E438" s="72"/>
      <c r="F438" s="72"/>
      <c r="G438" s="72"/>
      <c r="H438" s="72"/>
      <c r="I438" s="72"/>
      <c r="J438" s="72"/>
      <c r="K438" s="72"/>
      <c r="L438" s="72"/>
      <c r="M438" s="72"/>
      <c r="N438" s="72"/>
      <c r="O438" s="72"/>
      <c r="P438" s="72"/>
      <c r="Q438" s="72"/>
      <c r="R438" s="72"/>
      <c r="S438" s="72"/>
      <c r="T438" s="72"/>
    </row>
    <row r="439" spans="1:20" ht="15">
      <c r="A439" s="72"/>
      <c r="B439" s="72"/>
      <c r="C439" s="72"/>
      <c r="D439" s="72"/>
      <c r="E439" s="72"/>
      <c r="F439" s="72"/>
      <c r="G439" s="72"/>
      <c r="H439" s="72"/>
      <c r="I439" s="72"/>
      <c r="J439" s="72"/>
      <c r="K439" s="72"/>
      <c r="L439" s="72"/>
      <c r="M439" s="72"/>
      <c r="N439" s="72"/>
      <c r="O439" s="72"/>
      <c r="P439" s="72"/>
      <c r="Q439" s="72"/>
      <c r="R439" s="72"/>
      <c r="S439" s="72"/>
      <c r="T439" s="72"/>
    </row>
    <row r="440" spans="1:20" ht="15">
      <c r="A440" s="72"/>
      <c r="B440" s="72"/>
      <c r="C440" s="72"/>
      <c r="D440" s="72"/>
      <c r="E440" s="72"/>
      <c r="F440" s="72"/>
      <c r="G440" s="72"/>
      <c r="H440" s="72"/>
      <c r="I440" s="72"/>
      <c r="J440" s="72"/>
      <c r="K440" s="72"/>
      <c r="L440" s="72"/>
      <c r="M440" s="72"/>
      <c r="N440" s="72"/>
      <c r="O440" s="72"/>
      <c r="P440" s="72"/>
      <c r="Q440" s="72"/>
      <c r="R440" s="72"/>
      <c r="S440" s="72"/>
      <c r="T440" s="72"/>
    </row>
    <row r="441" spans="1:20" ht="15">
      <c r="A441" s="72"/>
      <c r="B441" s="72"/>
      <c r="C441" s="72"/>
      <c r="D441" s="72"/>
      <c r="E441" s="72"/>
      <c r="F441" s="72"/>
      <c r="G441" s="72"/>
      <c r="H441" s="72"/>
      <c r="I441" s="72"/>
      <c r="J441" s="72"/>
      <c r="K441" s="72"/>
      <c r="L441" s="72"/>
      <c r="M441" s="72"/>
      <c r="N441" s="72"/>
      <c r="O441" s="72"/>
      <c r="P441" s="72"/>
      <c r="Q441" s="72"/>
      <c r="R441" s="72"/>
      <c r="S441" s="72"/>
      <c r="T441" s="72"/>
    </row>
    <row r="442" spans="1:20" ht="15">
      <c r="A442" s="72"/>
      <c r="B442" s="72"/>
      <c r="C442" s="72"/>
      <c r="D442" s="72"/>
      <c r="E442" s="72"/>
      <c r="F442" s="72"/>
      <c r="G442" s="72"/>
      <c r="H442" s="72"/>
      <c r="I442" s="72"/>
      <c r="J442" s="72"/>
      <c r="K442" s="72"/>
      <c r="L442" s="72"/>
      <c r="M442" s="72"/>
      <c r="N442" s="72"/>
      <c r="O442" s="72"/>
      <c r="P442" s="72"/>
      <c r="Q442" s="72"/>
      <c r="R442" s="72"/>
      <c r="S442" s="72"/>
      <c r="T442" s="72"/>
    </row>
    <row r="443" spans="1:20" ht="15">
      <c r="A443" s="72"/>
      <c r="B443" s="72"/>
      <c r="C443" s="72"/>
      <c r="D443" s="72"/>
      <c r="E443" s="72"/>
      <c r="F443" s="72"/>
      <c r="G443" s="72"/>
      <c r="H443" s="72"/>
      <c r="I443" s="72"/>
      <c r="J443" s="72"/>
      <c r="K443" s="72"/>
      <c r="L443" s="72"/>
      <c r="M443" s="72"/>
      <c r="N443" s="72"/>
      <c r="O443" s="72"/>
      <c r="P443" s="72"/>
      <c r="Q443" s="72"/>
      <c r="R443" s="72"/>
      <c r="S443" s="72"/>
      <c r="T443" s="72"/>
    </row>
    <row r="444" spans="1:20" ht="15">
      <c r="A444" s="72"/>
      <c r="B444" s="72"/>
      <c r="C444" s="72"/>
      <c r="D444" s="72"/>
      <c r="E444" s="72"/>
      <c r="F444" s="72"/>
      <c r="G444" s="72"/>
      <c r="H444" s="72"/>
      <c r="I444" s="72"/>
      <c r="J444" s="72"/>
      <c r="K444" s="72"/>
      <c r="L444" s="72"/>
      <c r="M444" s="72"/>
      <c r="N444" s="72"/>
      <c r="O444" s="72"/>
      <c r="P444" s="72"/>
      <c r="Q444" s="72"/>
      <c r="R444" s="72"/>
      <c r="S444" s="72"/>
      <c r="T444" s="72"/>
    </row>
    <row r="445" spans="1:20" ht="15">
      <c r="A445" s="72"/>
      <c r="B445" s="72"/>
      <c r="C445" s="72"/>
      <c r="D445" s="72"/>
      <c r="E445" s="72"/>
      <c r="F445" s="72"/>
      <c r="G445" s="72"/>
      <c r="H445" s="72"/>
      <c r="I445" s="72"/>
      <c r="J445" s="72"/>
      <c r="K445" s="72"/>
      <c r="L445" s="72"/>
      <c r="M445" s="72"/>
      <c r="N445" s="72"/>
      <c r="O445" s="72"/>
      <c r="P445" s="72"/>
      <c r="Q445" s="72"/>
      <c r="R445" s="72"/>
      <c r="S445" s="72"/>
      <c r="T445" s="72"/>
    </row>
    <row r="446" spans="1:20" ht="15">
      <c r="A446" s="72"/>
      <c r="B446" s="72"/>
      <c r="C446" s="72"/>
      <c r="D446" s="72"/>
      <c r="E446" s="72"/>
      <c r="F446" s="72"/>
      <c r="G446" s="72"/>
      <c r="H446" s="72"/>
      <c r="I446" s="72"/>
      <c r="J446" s="72"/>
      <c r="K446" s="72"/>
      <c r="L446" s="72"/>
      <c r="M446" s="72"/>
      <c r="N446" s="72"/>
      <c r="O446" s="72"/>
      <c r="P446" s="72"/>
      <c r="Q446" s="72"/>
      <c r="R446" s="72"/>
      <c r="S446" s="72"/>
      <c r="T446" s="72"/>
    </row>
    <row r="447" spans="1:20" ht="15">
      <c r="A447" s="72"/>
      <c r="B447" s="72"/>
      <c r="C447" s="72"/>
      <c r="D447" s="72"/>
      <c r="E447" s="72"/>
      <c r="F447" s="72"/>
      <c r="G447" s="72"/>
      <c r="H447" s="72"/>
      <c r="I447" s="72"/>
      <c r="J447" s="72"/>
      <c r="K447" s="72"/>
      <c r="L447" s="72"/>
      <c r="M447" s="72"/>
      <c r="N447" s="72"/>
      <c r="O447" s="72"/>
      <c r="P447" s="72"/>
      <c r="Q447" s="72"/>
      <c r="R447" s="72"/>
      <c r="S447" s="72"/>
      <c r="T447" s="72"/>
    </row>
    <row r="448" spans="1:20" ht="15">
      <c r="A448" s="72"/>
      <c r="B448" s="72"/>
      <c r="C448" s="72"/>
      <c r="D448" s="72"/>
      <c r="E448" s="72"/>
      <c r="F448" s="72"/>
      <c r="G448" s="72"/>
      <c r="H448" s="72"/>
      <c r="I448" s="72"/>
      <c r="J448" s="72"/>
      <c r="K448" s="72"/>
      <c r="L448" s="72"/>
      <c r="M448" s="72"/>
      <c r="N448" s="72"/>
      <c r="O448" s="72"/>
      <c r="P448" s="72"/>
      <c r="Q448" s="72"/>
      <c r="R448" s="72"/>
      <c r="S448" s="72"/>
      <c r="T448" s="72"/>
    </row>
    <row r="449" spans="1:20" ht="15">
      <c r="A449" s="72"/>
      <c r="B449" s="72"/>
      <c r="C449" s="72"/>
      <c r="D449" s="72"/>
      <c r="E449" s="72"/>
      <c r="F449" s="72"/>
      <c r="G449" s="72"/>
      <c r="H449" s="72"/>
      <c r="I449" s="72"/>
      <c r="J449" s="72"/>
      <c r="K449" s="72"/>
      <c r="L449" s="72"/>
      <c r="M449" s="72"/>
      <c r="N449" s="72"/>
      <c r="O449" s="72"/>
      <c r="P449" s="72"/>
      <c r="Q449" s="72"/>
      <c r="R449" s="72"/>
      <c r="S449" s="72"/>
      <c r="T449" s="72"/>
    </row>
    <row r="450" spans="1:20" ht="15">
      <c r="A450" s="72"/>
      <c r="B450" s="72"/>
      <c r="C450" s="72"/>
      <c r="D450" s="72"/>
      <c r="E450" s="72"/>
      <c r="F450" s="72"/>
      <c r="G450" s="72"/>
      <c r="H450" s="72"/>
      <c r="I450" s="72"/>
      <c r="J450" s="72"/>
      <c r="K450" s="72"/>
      <c r="L450" s="72"/>
      <c r="M450" s="72"/>
      <c r="N450" s="72"/>
      <c r="O450" s="72"/>
      <c r="P450" s="72"/>
      <c r="Q450" s="72"/>
      <c r="R450" s="72"/>
      <c r="S450" s="72"/>
      <c r="T450" s="72"/>
    </row>
    <row r="451" spans="1:20" ht="15">
      <c r="A451" s="72"/>
      <c r="B451" s="72"/>
      <c r="C451" s="72"/>
      <c r="D451" s="72"/>
      <c r="E451" s="72"/>
      <c r="F451" s="72"/>
      <c r="G451" s="72"/>
      <c r="H451" s="72"/>
      <c r="I451" s="72"/>
      <c r="J451" s="72"/>
      <c r="K451" s="72"/>
      <c r="L451" s="72"/>
      <c r="M451" s="72"/>
      <c r="N451" s="72"/>
      <c r="O451" s="72"/>
      <c r="P451" s="72"/>
      <c r="Q451" s="72"/>
      <c r="R451" s="72"/>
      <c r="S451" s="72"/>
      <c r="T451" s="72"/>
    </row>
    <row r="452" spans="1:20" ht="15">
      <c r="A452" s="72"/>
      <c r="B452" s="72"/>
      <c r="C452" s="72"/>
      <c r="D452" s="72"/>
      <c r="E452" s="72"/>
      <c r="F452" s="72"/>
      <c r="G452" s="72"/>
      <c r="H452" s="72"/>
      <c r="I452" s="72"/>
      <c r="J452" s="72"/>
      <c r="K452" s="72"/>
      <c r="L452" s="72"/>
      <c r="M452" s="72"/>
      <c r="N452" s="72"/>
      <c r="O452" s="72"/>
      <c r="P452" s="72"/>
      <c r="Q452" s="72"/>
      <c r="R452" s="72"/>
      <c r="S452" s="72"/>
      <c r="T452" s="72"/>
    </row>
    <row r="453" spans="1:20" ht="15">
      <c r="A453" s="72"/>
      <c r="B453" s="72"/>
      <c r="C453" s="72"/>
      <c r="D453" s="72"/>
      <c r="E453" s="72"/>
      <c r="F453" s="72"/>
      <c r="G453" s="72"/>
      <c r="H453" s="72"/>
      <c r="I453" s="72"/>
      <c r="J453" s="72"/>
      <c r="K453" s="72"/>
      <c r="L453" s="72"/>
      <c r="M453" s="72"/>
      <c r="N453" s="72"/>
      <c r="O453" s="72"/>
      <c r="P453" s="72"/>
      <c r="Q453" s="72"/>
      <c r="R453" s="72"/>
      <c r="S453" s="72"/>
      <c r="T453" s="72"/>
    </row>
    <row r="454" spans="1:20" ht="15">
      <c r="A454" s="72"/>
      <c r="B454" s="72"/>
      <c r="C454" s="72"/>
      <c r="D454" s="72"/>
      <c r="E454" s="72"/>
      <c r="F454" s="72"/>
      <c r="G454" s="72"/>
      <c r="H454" s="72"/>
      <c r="I454" s="72"/>
      <c r="J454" s="72"/>
      <c r="K454" s="72"/>
      <c r="L454" s="72"/>
      <c r="M454" s="72"/>
      <c r="N454" s="72"/>
      <c r="O454" s="72"/>
      <c r="P454" s="72"/>
      <c r="Q454" s="72"/>
      <c r="R454" s="72"/>
      <c r="S454" s="72"/>
      <c r="T454" s="72"/>
    </row>
    <row r="455" spans="1:20" ht="15">
      <c r="A455" s="72"/>
      <c r="B455" s="72"/>
      <c r="C455" s="72"/>
      <c r="D455" s="72"/>
      <c r="E455" s="72"/>
      <c r="F455" s="72"/>
      <c r="G455" s="72"/>
      <c r="H455" s="72"/>
      <c r="I455" s="72"/>
      <c r="J455" s="72"/>
      <c r="K455" s="72"/>
      <c r="L455" s="72"/>
      <c r="M455" s="72"/>
      <c r="N455" s="72"/>
      <c r="O455" s="72"/>
      <c r="P455" s="72"/>
      <c r="Q455" s="72"/>
      <c r="R455" s="72"/>
      <c r="S455" s="72"/>
      <c r="T455" s="72"/>
    </row>
    <row r="456" spans="1:20" ht="15">
      <c r="A456" s="72"/>
      <c r="B456" s="72"/>
      <c r="C456" s="72"/>
      <c r="D456" s="72"/>
      <c r="E456" s="72"/>
      <c r="F456" s="72"/>
      <c r="G456" s="72"/>
      <c r="H456" s="72"/>
      <c r="I456" s="72"/>
      <c r="J456" s="72"/>
      <c r="K456" s="72"/>
      <c r="L456" s="72"/>
      <c r="M456" s="72"/>
      <c r="N456" s="72"/>
      <c r="O456" s="72"/>
      <c r="P456" s="72"/>
      <c r="Q456" s="72"/>
      <c r="R456" s="72"/>
      <c r="S456" s="72"/>
      <c r="T456" s="72"/>
    </row>
    <row r="457" spans="1:20" ht="15">
      <c r="A457" s="72"/>
      <c r="B457" s="72"/>
      <c r="C457" s="72"/>
      <c r="D457" s="72"/>
      <c r="E457" s="72"/>
      <c r="F457" s="72"/>
      <c r="G457" s="72"/>
      <c r="H457" s="72"/>
      <c r="I457" s="72"/>
      <c r="J457" s="72"/>
      <c r="K457" s="72"/>
      <c r="L457" s="72"/>
      <c r="M457" s="72"/>
      <c r="N457" s="72"/>
      <c r="O457" s="72"/>
      <c r="P457" s="72"/>
      <c r="Q457" s="72"/>
      <c r="R457" s="72"/>
      <c r="S457" s="72"/>
      <c r="T457" s="72"/>
    </row>
    <row r="458" spans="1:20" ht="15">
      <c r="A458" s="72"/>
      <c r="B458" s="72"/>
      <c r="C458" s="72"/>
      <c r="D458" s="72"/>
      <c r="E458" s="72"/>
      <c r="F458" s="72"/>
      <c r="G458" s="72"/>
      <c r="H458" s="72"/>
      <c r="I458" s="72"/>
      <c r="J458" s="72"/>
      <c r="K458" s="72"/>
      <c r="L458" s="72"/>
      <c r="M458" s="72"/>
      <c r="N458" s="72"/>
      <c r="O458" s="72"/>
      <c r="P458" s="72"/>
      <c r="Q458" s="72"/>
      <c r="R458" s="72"/>
      <c r="S458" s="72"/>
      <c r="T458" s="72"/>
    </row>
    <row r="459" spans="1:20" ht="15">
      <c r="A459" s="72"/>
      <c r="B459" s="72"/>
      <c r="C459" s="72"/>
      <c r="D459" s="72"/>
      <c r="E459" s="72"/>
      <c r="F459" s="72"/>
      <c r="G459" s="72"/>
      <c r="H459" s="72"/>
      <c r="I459" s="72"/>
      <c r="J459" s="72"/>
      <c r="K459" s="72"/>
      <c r="L459" s="72"/>
      <c r="M459" s="72"/>
      <c r="N459" s="72"/>
      <c r="O459" s="72"/>
      <c r="P459" s="72"/>
      <c r="Q459" s="72"/>
      <c r="R459" s="72"/>
      <c r="S459" s="72"/>
      <c r="T459" s="72"/>
    </row>
    <row r="460" spans="1:20" ht="15">
      <c r="A460" s="72"/>
      <c r="B460" s="72"/>
      <c r="C460" s="72"/>
      <c r="D460" s="72"/>
      <c r="E460" s="72"/>
      <c r="F460" s="72"/>
      <c r="G460" s="72"/>
      <c r="H460" s="72"/>
      <c r="I460" s="72"/>
      <c r="J460" s="72"/>
      <c r="K460" s="72"/>
      <c r="L460" s="72"/>
      <c r="M460" s="72"/>
      <c r="N460" s="72"/>
      <c r="O460" s="72"/>
      <c r="P460" s="72"/>
      <c r="Q460" s="72"/>
      <c r="R460" s="72"/>
      <c r="S460" s="72"/>
      <c r="T460" s="72"/>
    </row>
    <row r="461" spans="1:20" ht="15">
      <c r="A461" s="72"/>
      <c r="B461" s="72"/>
      <c r="C461" s="72"/>
      <c r="D461" s="72"/>
      <c r="E461" s="72"/>
      <c r="F461" s="72"/>
      <c r="G461" s="72"/>
      <c r="H461" s="72"/>
      <c r="I461" s="72"/>
      <c r="J461" s="72"/>
      <c r="K461" s="72"/>
      <c r="L461" s="72"/>
      <c r="M461" s="72"/>
      <c r="N461" s="72"/>
      <c r="O461" s="72"/>
      <c r="P461" s="72"/>
      <c r="Q461" s="72"/>
      <c r="R461" s="72"/>
      <c r="S461" s="72"/>
      <c r="T461" s="72"/>
    </row>
    <row r="462" spans="1:20" ht="15">
      <c r="A462" s="72"/>
      <c r="B462" s="72"/>
      <c r="C462" s="72"/>
      <c r="D462" s="72"/>
      <c r="E462" s="72"/>
      <c r="F462" s="72"/>
      <c r="G462" s="72"/>
      <c r="H462" s="72"/>
      <c r="I462" s="72"/>
      <c r="J462" s="72"/>
      <c r="K462" s="72"/>
      <c r="L462" s="72"/>
      <c r="M462" s="72"/>
      <c r="N462" s="72"/>
      <c r="O462" s="72"/>
      <c r="P462" s="72"/>
      <c r="Q462" s="72"/>
      <c r="R462" s="72"/>
      <c r="S462" s="72"/>
      <c r="T462" s="72"/>
    </row>
    <row r="463" spans="1:20" ht="15">
      <c r="A463" s="72"/>
      <c r="B463" s="72"/>
      <c r="C463" s="72"/>
      <c r="D463" s="72"/>
      <c r="E463" s="72"/>
      <c r="F463" s="72"/>
      <c r="G463" s="72"/>
      <c r="H463" s="72"/>
      <c r="I463" s="72"/>
      <c r="J463" s="72"/>
      <c r="K463" s="72"/>
      <c r="L463" s="72"/>
      <c r="M463" s="72"/>
      <c r="N463" s="72"/>
      <c r="O463" s="72"/>
      <c r="P463" s="72"/>
      <c r="Q463" s="72"/>
      <c r="R463" s="72"/>
      <c r="S463" s="72"/>
      <c r="T463" s="72"/>
    </row>
    <row r="464" spans="1:20" ht="15">
      <c r="A464" s="72"/>
      <c r="B464" s="72"/>
      <c r="C464" s="72"/>
      <c r="D464" s="72"/>
      <c r="E464" s="72"/>
      <c r="F464" s="72"/>
      <c r="G464" s="72"/>
      <c r="H464" s="72"/>
      <c r="I464" s="72"/>
      <c r="J464" s="72"/>
      <c r="K464" s="72"/>
      <c r="L464" s="72"/>
      <c r="M464" s="72"/>
      <c r="N464" s="72"/>
      <c r="O464" s="72"/>
      <c r="P464" s="72"/>
      <c r="Q464" s="72"/>
      <c r="R464" s="72"/>
      <c r="S464" s="72"/>
      <c r="T464" s="72"/>
    </row>
    <row r="465" spans="1:20" ht="15">
      <c r="A465" s="72"/>
      <c r="B465" s="72"/>
      <c r="C465" s="72"/>
      <c r="D465" s="72"/>
      <c r="E465" s="72"/>
      <c r="F465" s="72"/>
      <c r="G465" s="72"/>
      <c r="H465" s="72"/>
      <c r="I465" s="72"/>
      <c r="J465" s="72"/>
      <c r="K465" s="72"/>
      <c r="L465" s="72"/>
      <c r="M465" s="72"/>
      <c r="N465" s="72"/>
      <c r="O465" s="72"/>
      <c r="P465" s="72"/>
      <c r="Q465" s="72"/>
      <c r="R465" s="72"/>
      <c r="S465" s="72"/>
      <c r="T465" s="72"/>
    </row>
    <row r="466" spans="1:20" ht="15">
      <c r="A466" s="72"/>
      <c r="B466" s="72"/>
      <c r="C466" s="72"/>
      <c r="D466" s="72"/>
      <c r="E466" s="72"/>
      <c r="F466" s="72"/>
      <c r="G466" s="72"/>
      <c r="H466" s="72"/>
      <c r="I466" s="72"/>
      <c r="J466" s="72"/>
      <c r="K466" s="72"/>
      <c r="L466" s="72"/>
      <c r="M466" s="72"/>
      <c r="N466" s="72"/>
      <c r="O466" s="72"/>
      <c r="P466" s="72"/>
      <c r="Q466" s="72"/>
      <c r="R466" s="72"/>
      <c r="S466" s="72"/>
      <c r="T466" s="72"/>
    </row>
    <row r="467" spans="1:20" ht="15">
      <c r="A467" s="72"/>
      <c r="B467" s="72"/>
      <c r="C467" s="72"/>
      <c r="D467" s="72"/>
      <c r="E467" s="72"/>
      <c r="F467" s="72"/>
      <c r="G467" s="72"/>
      <c r="H467" s="72"/>
      <c r="I467" s="72"/>
      <c r="J467" s="72"/>
      <c r="K467" s="72"/>
      <c r="L467" s="72"/>
      <c r="M467" s="72"/>
      <c r="N467" s="72"/>
      <c r="O467" s="72"/>
      <c r="P467" s="72"/>
      <c r="Q467" s="72"/>
      <c r="R467" s="72"/>
      <c r="S467" s="72"/>
      <c r="T467" s="72"/>
    </row>
    <row r="468" spans="1:20" ht="15">
      <c r="A468" s="72"/>
      <c r="B468" s="72"/>
      <c r="C468" s="72"/>
      <c r="D468" s="72"/>
      <c r="E468" s="72"/>
      <c r="F468" s="72"/>
      <c r="G468" s="72"/>
      <c r="H468" s="72"/>
      <c r="I468" s="72"/>
      <c r="J468" s="72"/>
      <c r="K468" s="72"/>
      <c r="L468" s="72"/>
      <c r="M468" s="72"/>
      <c r="N468" s="72"/>
      <c r="O468" s="72"/>
      <c r="P468" s="72"/>
      <c r="Q468" s="72"/>
      <c r="R468" s="72"/>
      <c r="S468" s="72"/>
      <c r="T468" s="72"/>
    </row>
    <row r="469" spans="1:20" ht="15">
      <c r="A469" s="72"/>
      <c r="B469" s="72"/>
      <c r="C469" s="72"/>
      <c r="D469" s="72"/>
      <c r="E469" s="72"/>
      <c r="F469" s="72"/>
      <c r="G469" s="72"/>
      <c r="H469" s="72"/>
      <c r="I469" s="72"/>
      <c r="J469" s="72"/>
      <c r="K469" s="72"/>
      <c r="L469" s="72"/>
      <c r="M469" s="72"/>
      <c r="N469" s="72"/>
      <c r="O469" s="72"/>
      <c r="P469" s="72"/>
      <c r="Q469" s="72"/>
      <c r="R469" s="72"/>
      <c r="S469" s="72"/>
      <c r="T469" s="72"/>
    </row>
    <row r="470" spans="1:20" ht="15">
      <c r="A470" s="72"/>
      <c r="B470" s="72"/>
      <c r="C470" s="72"/>
      <c r="D470" s="72"/>
      <c r="E470" s="72"/>
      <c r="F470" s="72"/>
      <c r="G470" s="72"/>
      <c r="H470" s="72"/>
      <c r="I470" s="72"/>
      <c r="J470" s="72"/>
      <c r="K470" s="72"/>
      <c r="L470" s="72"/>
      <c r="M470" s="72"/>
      <c r="N470" s="72"/>
      <c r="O470" s="72"/>
      <c r="P470" s="72"/>
      <c r="Q470" s="72"/>
      <c r="R470" s="72"/>
      <c r="S470" s="72"/>
      <c r="T470" s="72"/>
    </row>
    <row r="471" spans="1:20" ht="15">
      <c r="A471" s="72"/>
      <c r="B471" s="72"/>
      <c r="C471" s="72"/>
      <c r="D471" s="72"/>
      <c r="E471" s="72"/>
      <c r="F471" s="72"/>
      <c r="G471" s="72"/>
      <c r="H471" s="72"/>
      <c r="I471" s="72"/>
      <c r="J471" s="72"/>
      <c r="K471" s="72"/>
      <c r="L471" s="72"/>
      <c r="M471" s="72"/>
      <c r="N471" s="72"/>
      <c r="O471" s="72"/>
      <c r="P471" s="72"/>
      <c r="Q471" s="72"/>
      <c r="R471" s="72"/>
      <c r="S471" s="72"/>
      <c r="T471" s="72"/>
    </row>
    <row r="472" spans="1:20" ht="15">
      <c r="A472" s="72"/>
      <c r="B472" s="72"/>
      <c r="C472" s="72"/>
      <c r="D472" s="72"/>
      <c r="E472" s="72"/>
      <c r="F472" s="72"/>
      <c r="G472" s="72"/>
      <c r="H472" s="72"/>
      <c r="I472" s="72"/>
      <c r="J472" s="72"/>
      <c r="K472" s="72"/>
      <c r="L472" s="72"/>
      <c r="M472" s="72"/>
      <c r="N472" s="72"/>
      <c r="O472" s="72"/>
      <c r="P472" s="72"/>
      <c r="Q472" s="72"/>
      <c r="R472" s="72"/>
      <c r="S472" s="72"/>
      <c r="T472" s="72"/>
    </row>
    <row r="473" spans="1:20" ht="15">
      <c r="A473" s="72"/>
      <c r="B473" s="72"/>
      <c r="C473" s="72"/>
      <c r="D473" s="72"/>
      <c r="E473" s="72"/>
      <c r="F473" s="72"/>
      <c r="G473" s="72"/>
      <c r="H473" s="72"/>
      <c r="I473" s="72"/>
      <c r="J473" s="72"/>
      <c r="K473" s="72"/>
      <c r="L473" s="72"/>
      <c r="M473" s="72"/>
      <c r="N473" s="72"/>
      <c r="O473" s="72"/>
      <c r="P473" s="72"/>
      <c r="Q473" s="72"/>
      <c r="R473" s="72"/>
      <c r="S473" s="72"/>
      <c r="T473" s="72"/>
    </row>
    <row r="474" spans="1:20" ht="15">
      <c r="A474" s="72"/>
      <c r="B474" s="72"/>
      <c r="C474" s="72"/>
      <c r="D474" s="72"/>
      <c r="E474" s="72"/>
      <c r="F474" s="72"/>
      <c r="G474" s="72"/>
      <c r="H474" s="72"/>
      <c r="I474" s="72"/>
      <c r="J474" s="72"/>
      <c r="K474" s="72"/>
      <c r="L474" s="72"/>
      <c r="M474" s="72"/>
      <c r="N474" s="72"/>
      <c r="O474" s="72"/>
      <c r="P474" s="72"/>
      <c r="Q474" s="72"/>
      <c r="R474" s="72"/>
      <c r="S474" s="72"/>
      <c r="T474" s="72"/>
    </row>
    <row r="475" spans="1:20" ht="15">
      <c r="A475" s="72"/>
      <c r="B475" s="72"/>
      <c r="C475" s="72"/>
      <c r="D475" s="72"/>
      <c r="E475" s="72"/>
      <c r="F475" s="72"/>
      <c r="G475" s="72"/>
      <c r="H475" s="72"/>
      <c r="I475" s="72"/>
      <c r="J475" s="72"/>
      <c r="K475" s="72"/>
      <c r="L475" s="72"/>
      <c r="M475" s="72"/>
      <c r="N475" s="72"/>
      <c r="O475" s="72"/>
      <c r="P475" s="72"/>
      <c r="Q475" s="72"/>
      <c r="R475" s="72"/>
      <c r="S475" s="72"/>
      <c r="T475" s="72"/>
    </row>
    <row r="476" spans="1:20" ht="15">
      <c r="A476" s="72"/>
      <c r="B476" s="72"/>
      <c r="C476" s="72"/>
      <c r="D476" s="72"/>
      <c r="E476" s="72"/>
      <c r="F476" s="72"/>
      <c r="G476" s="72"/>
      <c r="H476" s="72"/>
      <c r="I476" s="72"/>
      <c r="J476" s="72"/>
      <c r="K476" s="72"/>
      <c r="L476" s="72"/>
      <c r="M476" s="72"/>
      <c r="N476" s="72"/>
      <c r="O476" s="72"/>
      <c r="P476" s="72"/>
      <c r="Q476" s="72"/>
      <c r="R476" s="72"/>
      <c r="S476" s="72"/>
      <c r="T476" s="72"/>
    </row>
    <row r="477" spans="1:20" ht="15">
      <c r="A477" s="72"/>
      <c r="B477" s="72"/>
      <c r="C477" s="72"/>
      <c r="D477" s="72"/>
      <c r="E477" s="72"/>
      <c r="F477" s="72"/>
      <c r="G477" s="72"/>
      <c r="H477" s="72"/>
      <c r="I477" s="72"/>
      <c r="J477" s="72"/>
      <c r="K477" s="72"/>
      <c r="L477" s="72"/>
      <c r="M477" s="72"/>
      <c r="N477" s="72"/>
      <c r="O477" s="72"/>
      <c r="P477" s="72"/>
      <c r="Q477" s="72"/>
      <c r="R477" s="72"/>
      <c r="S477" s="72"/>
      <c r="T477" s="72"/>
    </row>
    <row r="478" spans="1:20" ht="15">
      <c r="A478" s="72"/>
      <c r="B478" s="72"/>
      <c r="C478" s="72"/>
      <c r="D478" s="72"/>
      <c r="E478" s="72"/>
      <c r="F478" s="72"/>
      <c r="G478" s="72"/>
      <c r="H478" s="72"/>
      <c r="I478" s="72"/>
      <c r="J478" s="72"/>
      <c r="K478" s="72"/>
      <c r="L478" s="72"/>
      <c r="M478" s="72"/>
      <c r="N478" s="72"/>
      <c r="O478" s="72"/>
      <c r="P478" s="72"/>
      <c r="Q478" s="72"/>
      <c r="R478" s="72"/>
      <c r="S478" s="72"/>
      <c r="T478" s="72"/>
    </row>
    <row r="479" spans="1:20" ht="15">
      <c r="A479" s="72"/>
      <c r="B479" s="72"/>
      <c r="C479" s="72"/>
      <c r="D479" s="72"/>
      <c r="E479" s="72"/>
      <c r="F479" s="72"/>
      <c r="G479" s="72"/>
      <c r="H479" s="72"/>
      <c r="I479" s="72"/>
      <c r="J479" s="72"/>
      <c r="K479" s="72"/>
      <c r="L479" s="72"/>
      <c r="M479" s="72"/>
      <c r="N479" s="72"/>
      <c r="O479" s="72"/>
      <c r="P479" s="72"/>
      <c r="Q479" s="72"/>
      <c r="R479" s="72"/>
      <c r="S479" s="72"/>
      <c r="T479" s="72"/>
    </row>
    <row r="480" spans="1:20" ht="15">
      <c r="A480" s="72"/>
      <c r="B480" s="72"/>
      <c r="C480" s="72"/>
      <c r="D480" s="72"/>
      <c r="E480" s="72"/>
      <c r="F480" s="72"/>
      <c r="G480" s="72"/>
      <c r="H480" s="72"/>
      <c r="I480" s="72"/>
      <c r="J480" s="72"/>
      <c r="K480" s="72"/>
      <c r="L480" s="72"/>
      <c r="M480" s="72"/>
      <c r="N480" s="72"/>
      <c r="O480" s="72"/>
      <c r="P480" s="72"/>
      <c r="Q480" s="72"/>
      <c r="R480" s="72"/>
      <c r="S480" s="72"/>
      <c r="T480" s="72"/>
    </row>
    <row r="481" spans="1:20" ht="15">
      <c r="A481" s="72"/>
      <c r="B481" s="72"/>
      <c r="C481" s="72"/>
      <c r="D481" s="72"/>
      <c r="E481" s="72"/>
      <c r="F481" s="72"/>
      <c r="G481" s="72"/>
      <c r="H481" s="72"/>
      <c r="I481" s="72"/>
      <c r="J481" s="72"/>
      <c r="K481" s="72"/>
      <c r="L481" s="72"/>
      <c r="M481" s="72"/>
      <c r="N481" s="72"/>
      <c r="O481" s="72"/>
      <c r="P481" s="72"/>
      <c r="Q481" s="72"/>
      <c r="R481" s="72"/>
      <c r="S481" s="72"/>
      <c r="T481" s="72"/>
    </row>
    <row r="482" spans="1:20" ht="15">
      <c r="A482" s="72"/>
      <c r="B482" s="72"/>
      <c r="C482" s="72"/>
      <c r="D482" s="72"/>
      <c r="E482" s="72"/>
      <c r="F482" s="72"/>
      <c r="G482" s="72"/>
      <c r="H482" s="72"/>
      <c r="I482" s="72"/>
      <c r="J482" s="72"/>
      <c r="K482" s="72"/>
      <c r="L482" s="72"/>
      <c r="M482" s="72"/>
      <c r="N482" s="72"/>
      <c r="O482" s="72"/>
      <c r="P482" s="72"/>
      <c r="Q482" s="72"/>
      <c r="R482" s="72"/>
      <c r="S482" s="72"/>
      <c r="T482" s="72"/>
    </row>
    <row r="483" spans="1:20" ht="15">
      <c r="A483" s="72"/>
      <c r="B483" s="72"/>
      <c r="C483" s="72"/>
      <c r="D483" s="72"/>
      <c r="E483" s="72"/>
      <c r="F483" s="72"/>
      <c r="G483" s="72"/>
      <c r="H483" s="72"/>
      <c r="I483" s="72"/>
      <c r="J483" s="72"/>
      <c r="K483" s="72"/>
      <c r="L483" s="72"/>
      <c r="M483" s="72"/>
      <c r="N483" s="72"/>
      <c r="O483" s="72"/>
      <c r="P483" s="72"/>
      <c r="Q483" s="72"/>
      <c r="R483" s="72"/>
      <c r="S483" s="72"/>
      <c r="T483" s="72"/>
    </row>
    <row r="484" spans="1:20" ht="15">
      <c r="A484" s="72"/>
      <c r="B484" s="72"/>
      <c r="C484" s="72"/>
      <c r="D484" s="72"/>
      <c r="E484" s="72"/>
      <c r="F484" s="72"/>
      <c r="G484" s="72"/>
      <c r="H484" s="72"/>
      <c r="I484" s="72"/>
      <c r="J484" s="72"/>
      <c r="K484" s="72"/>
      <c r="L484" s="72"/>
      <c r="M484" s="72"/>
      <c r="N484" s="72"/>
      <c r="O484" s="72"/>
      <c r="P484" s="72"/>
      <c r="Q484" s="72"/>
      <c r="R484" s="72"/>
      <c r="S484" s="72"/>
      <c r="T484" s="72"/>
    </row>
    <row r="485" spans="1:20" ht="15">
      <c r="A485" s="72"/>
      <c r="B485" s="72"/>
      <c r="C485" s="72"/>
      <c r="D485" s="72"/>
      <c r="E485" s="72"/>
      <c r="F485" s="72"/>
      <c r="G485" s="72"/>
      <c r="H485" s="72"/>
      <c r="I485" s="72"/>
      <c r="J485" s="72"/>
      <c r="K485" s="72"/>
      <c r="L485" s="72"/>
      <c r="M485" s="72"/>
      <c r="N485" s="72"/>
      <c r="O485" s="72"/>
      <c r="P485" s="72"/>
      <c r="Q485" s="72"/>
      <c r="R485" s="72"/>
      <c r="S485" s="72"/>
      <c r="T485" s="72"/>
    </row>
    <row r="486" spans="1:20" ht="15">
      <c r="A486" s="72"/>
      <c r="B486" s="72"/>
      <c r="C486" s="72"/>
      <c r="D486" s="72"/>
      <c r="E486" s="72"/>
      <c r="F486" s="72"/>
      <c r="G486" s="72"/>
      <c r="H486" s="72"/>
      <c r="I486" s="72"/>
      <c r="J486" s="72"/>
      <c r="K486" s="72"/>
      <c r="L486" s="72"/>
      <c r="M486" s="72"/>
      <c r="N486" s="72"/>
      <c r="O486" s="72"/>
      <c r="P486" s="72"/>
      <c r="Q486" s="72"/>
      <c r="R486" s="72"/>
      <c r="S486" s="72"/>
      <c r="T486" s="72"/>
    </row>
    <row r="487" spans="1:20" ht="15">
      <c r="A487" s="72"/>
      <c r="B487" s="72"/>
      <c r="C487" s="72"/>
      <c r="D487" s="72"/>
      <c r="E487" s="72"/>
      <c r="F487" s="72"/>
      <c r="G487" s="72"/>
      <c r="H487" s="72"/>
      <c r="I487" s="72"/>
      <c r="J487" s="72"/>
      <c r="K487" s="72"/>
      <c r="L487" s="72"/>
      <c r="M487" s="72"/>
      <c r="N487" s="72"/>
      <c r="O487" s="72"/>
      <c r="P487" s="72"/>
      <c r="Q487" s="72"/>
      <c r="R487" s="72"/>
      <c r="S487" s="72"/>
      <c r="T487" s="72"/>
    </row>
    <row r="488" spans="1:20" ht="15">
      <c r="A488" s="72"/>
      <c r="B488" s="72"/>
      <c r="C488" s="72"/>
      <c r="D488" s="72"/>
      <c r="E488" s="72"/>
      <c r="F488" s="72"/>
      <c r="G488" s="72"/>
      <c r="H488" s="72"/>
      <c r="I488" s="72"/>
      <c r="J488" s="72"/>
      <c r="K488" s="72"/>
      <c r="L488" s="72"/>
      <c r="M488" s="72"/>
      <c r="N488" s="72"/>
      <c r="O488" s="72"/>
      <c r="P488" s="72"/>
      <c r="Q488" s="72"/>
      <c r="R488" s="72"/>
      <c r="S488" s="72"/>
      <c r="T488" s="72"/>
    </row>
    <row r="489" spans="1:20" ht="15">
      <c r="A489" s="72"/>
      <c r="B489" s="72"/>
      <c r="C489" s="72"/>
      <c r="D489" s="72"/>
      <c r="E489" s="72"/>
      <c r="F489" s="72"/>
      <c r="G489" s="72"/>
      <c r="H489" s="72"/>
      <c r="I489" s="72"/>
      <c r="J489" s="72"/>
      <c r="K489" s="72"/>
      <c r="L489" s="72"/>
      <c r="M489" s="72"/>
      <c r="N489" s="72"/>
      <c r="O489" s="72"/>
      <c r="P489" s="72"/>
      <c r="Q489" s="72"/>
      <c r="R489" s="72"/>
      <c r="S489" s="72"/>
      <c r="T489" s="72"/>
    </row>
    <row r="490" spans="1:20" ht="15">
      <c r="A490" s="72"/>
      <c r="B490" s="72"/>
      <c r="C490" s="72"/>
      <c r="D490" s="72"/>
      <c r="E490" s="72"/>
      <c r="F490" s="72"/>
      <c r="G490" s="72"/>
      <c r="H490" s="72"/>
      <c r="I490" s="72"/>
      <c r="J490" s="72"/>
      <c r="K490" s="72"/>
      <c r="L490" s="72"/>
      <c r="M490" s="72"/>
      <c r="N490" s="72"/>
      <c r="O490" s="72"/>
      <c r="P490" s="72"/>
      <c r="Q490" s="72"/>
      <c r="R490" s="72"/>
      <c r="S490" s="72"/>
      <c r="T490" s="72"/>
    </row>
    <row r="491" spans="1:20" ht="15">
      <c r="A491" s="72"/>
      <c r="B491" s="72"/>
      <c r="C491" s="72"/>
      <c r="D491" s="72"/>
      <c r="E491" s="72"/>
      <c r="F491" s="72"/>
      <c r="G491" s="72"/>
      <c r="H491" s="72"/>
      <c r="I491" s="72"/>
      <c r="J491" s="72"/>
      <c r="K491" s="72"/>
      <c r="L491" s="72"/>
      <c r="M491" s="72"/>
      <c r="N491" s="72"/>
      <c r="O491" s="72"/>
      <c r="P491" s="72"/>
      <c r="Q491" s="72"/>
      <c r="R491" s="72"/>
      <c r="S491" s="72"/>
      <c r="T491" s="72"/>
    </row>
    <row r="492" spans="1:20" ht="15">
      <c r="A492" s="72"/>
      <c r="B492" s="72"/>
      <c r="C492" s="72"/>
      <c r="D492" s="72"/>
      <c r="E492" s="72"/>
      <c r="F492" s="72"/>
      <c r="G492" s="72"/>
      <c r="H492" s="72"/>
      <c r="I492" s="72"/>
      <c r="J492" s="72"/>
      <c r="K492" s="72"/>
      <c r="L492" s="72"/>
      <c r="M492" s="72"/>
      <c r="N492" s="72"/>
      <c r="O492" s="72"/>
      <c r="P492" s="72"/>
      <c r="Q492" s="72"/>
      <c r="R492" s="72"/>
      <c r="S492" s="72"/>
      <c r="T492" s="72"/>
    </row>
    <row r="493" spans="1:20" ht="15">
      <c r="A493" s="72"/>
      <c r="B493" s="72"/>
      <c r="C493" s="72"/>
      <c r="D493" s="72"/>
      <c r="E493" s="72"/>
      <c r="F493" s="72"/>
      <c r="G493" s="72"/>
      <c r="H493" s="72"/>
      <c r="I493" s="72"/>
      <c r="J493" s="72"/>
      <c r="K493" s="72"/>
      <c r="L493" s="72"/>
      <c r="M493" s="72"/>
      <c r="N493" s="72"/>
      <c r="O493" s="72"/>
      <c r="P493" s="72"/>
      <c r="Q493" s="72"/>
      <c r="R493" s="72"/>
      <c r="S493" s="72"/>
      <c r="T493" s="72"/>
    </row>
    <row r="494" spans="1:20" ht="15">
      <c r="A494" s="72"/>
      <c r="B494" s="72"/>
      <c r="C494" s="72"/>
      <c r="D494" s="72"/>
      <c r="E494" s="72"/>
      <c r="F494" s="72"/>
      <c r="G494" s="72"/>
      <c r="H494" s="72"/>
      <c r="I494" s="72"/>
      <c r="J494" s="72"/>
      <c r="K494" s="72"/>
      <c r="L494" s="72"/>
      <c r="M494" s="72"/>
      <c r="N494" s="72"/>
      <c r="O494" s="72"/>
      <c r="P494" s="72"/>
      <c r="Q494" s="72"/>
      <c r="R494" s="72"/>
      <c r="S494" s="72"/>
      <c r="T494" s="72"/>
    </row>
    <row r="495" spans="1:20" ht="15">
      <c r="A495" s="72"/>
      <c r="B495" s="72"/>
      <c r="C495" s="72"/>
      <c r="D495" s="72"/>
      <c r="E495" s="72"/>
      <c r="F495" s="72"/>
      <c r="G495" s="72"/>
      <c r="H495" s="72"/>
      <c r="I495" s="72"/>
      <c r="J495" s="72"/>
      <c r="K495" s="72"/>
      <c r="L495" s="72"/>
      <c r="M495" s="72"/>
      <c r="N495" s="72"/>
      <c r="O495" s="72"/>
      <c r="P495" s="72"/>
      <c r="Q495" s="72"/>
      <c r="R495" s="72"/>
      <c r="S495" s="72"/>
      <c r="T495" s="72"/>
    </row>
    <row r="496" spans="1:20" ht="15">
      <c r="A496" s="72"/>
      <c r="B496" s="72"/>
      <c r="C496" s="72"/>
      <c r="D496" s="72"/>
      <c r="E496" s="72"/>
      <c r="F496" s="72"/>
      <c r="G496" s="72"/>
      <c r="H496" s="72"/>
      <c r="I496" s="72"/>
      <c r="J496" s="72"/>
      <c r="K496" s="72"/>
      <c r="L496" s="72"/>
      <c r="M496" s="72"/>
      <c r="N496" s="72"/>
      <c r="O496" s="72"/>
      <c r="P496" s="72"/>
      <c r="Q496" s="72"/>
      <c r="R496" s="72"/>
      <c r="S496" s="72"/>
      <c r="T496" s="72"/>
    </row>
    <row r="497" spans="1:20" ht="15">
      <c r="A497" s="72"/>
      <c r="B497" s="72"/>
      <c r="C497" s="72"/>
      <c r="D497" s="72"/>
      <c r="E497" s="72"/>
      <c r="F497" s="72"/>
      <c r="G497" s="72"/>
      <c r="H497" s="72"/>
      <c r="I497" s="72"/>
      <c r="J497" s="72"/>
      <c r="K497" s="72"/>
      <c r="L497" s="72"/>
      <c r="M497" s="72"/>
      <c r="N497" s="72"/>
      <c r="O497" s="72"/>
      <c r="P497" s="72"/>
      <c r="Q497" s="72"/>
      <c r="R497" s="72"/>
      <c r="S497" s="72"/>
      <c r="T497" s="72"/>
    </row>
    <row r="498" spans="1:20" ht="15">
      <c r="A498" s="72"/>
      <c r="B498" s="72"/>
      <c r="C498" s="72"/>
      <c r="D498" s="72"/>
      <c r="E498" s="72"/>
      <c r="F498" s="72"/>
      <c r="G498" s="72"/>
      <c r="H498" s="72"/>
      <c r="I498" s="72"/>
      <c r="J498" s="72"/>
      <c r="K498" s="72"/>
      <c r="L498" s="72"/>
      <c r="M498" s="72"/>
      <c r="N498" s="72"/>
      <c r="O498" s="72"/>
      <c r="P498" s="72"/>
      <c r="Q498" s="72"/>
      <c r="R498" s="72"/>
      <c r="S498" s="72"/>
      <c r="T498" s="72"/>
    </row>
    <row r="499" spans="1:20" ht="15">
      <c r="A499" s="72"/>
      <c r="B499" s="72"/>
      <c r="C499" s="72"/>
      <c r="D499" s="72"/>
      <c r="E499" s="72"/>
      <c r="F499" s="72"/>
      <c r="G499" s="72"/>
      <c r="H499" s="72"/>
      <c r="I499" s="72"/>
      <c r="J499" s="72"/>
      <c r="K499" s="72"/>
      <c r="L499" s="72"/>
      <c r="M499" s="72"/>
      <c r="N499" s="72"/>
      <c r="O499" s="72"/>
      <c r="P499" s="72"/>
      <c r="Q499" s="72"/>
      <c r="R499" s="72"/>
      <c r="S499" s="72"/>
      <c r="T499" s="72"/>
    </row>
    <row r="500" spans="1:20" ht="15">
      <c r="A500" s="72"/>
      <c r="B500" s="72"/>
      <c r="C500" s="72"/>
      <c r="D500" s="72"/>
      <c r="E500" s="72"/>
      <c r="F500" s="72"/>
      <c r="G500" s="72"/>
      <c r="H500" s="72"/>
      <c r="I500" s="72"/>
      <c r="J500" s="72"/>
      <c r="K500" s="72"/>
      <c r="L500" s="72"/>
      <c r="M500" s="72"/>
      <c r="N500" s="72"/>
      <c r="O500" s="72"/>
      <c r="P500" s="72"/>
      <c r="Q500" s="72"/>
      <c r="R500" s="72"/>
      <c r="S500" s="72"/>
      <c r="T500" s="72"/>
    </row>
    <row r="501" spans="1:20" ht="15">
      <c r="A501" s="72"/>
      <c r="B501" s="72"/>
      <c r="C501" s="72"/>
      <c r="D501" s="72"/>
      <c r="E501" s="72"/>
      <c r="F501" s="72"/>
      <c r="G501" s="72"/>
      <c r="H501" s="72"/>
      <c r="I501" s="72"/>
      <c r="J501" s="72"/>
      <c r="K501" s="72"/>
      <c r="L501" s="72"/>
      <c r="M501" s="72"/>
      <c r="N501" s="72"/>
      <c r="O501" s="72"/>
      <c r="P501" s="72"/>
      <c r="Q501" s="72"/>
      <c r="R501" s="72"/>
      <c r="S501" s="72"/>
      <c r="T501" s="72"/>
    </row>
    <row r="502" spans="1:20" ht="15">
      <c r="A502" s="72"/>
      <c r="B502" s="72"/>
      <c r="C502" s="72"/>
      <c r="D502" s="72"/>
      <c r="E502" s="72"/>
      <c r="F502" s="72"/>
      <c r="G502" s="72"/>
      <c r="H502" s="72"/>
      <c r="I502" s="72"/>
      <c r="J502" s="72"/>
      <c r="K502" s="72"/>
      <c r="L502" s="72"/>
      <c r="M502" s="72"/>
      <c r="N502" s="72"/>
      <c r="O502" s="72"/>
      <c r="P502" s="72"/>
      <c r="Q502" s="72"/>
      <c r="R502" s="72"/>
      <c r="S502" s="72"/>
      <c r="T502" s="72"/>
    </row>
    <row r="503" spans="1:20" ht="15">
      <c r="A503" s="72"/>
      <c r="B503" s="72"/>
      <c r="C503" s="72"/>
      <c r="D503" s="72"/>
      <c r="E503" s="72"/>
      <c r="F503" s="72"/>
      <c r="G503" s="72"/>
      <c r="H503" s="72"/>
      <c r="I503" s="72"/>
      <c r="J503" s="72"/>
      <c r="K503" s="72"/>
      <c r="L503" s="72"/>
      <c r="M503" s="72"/>
      <c r="N503" s="72"/>
      <c r="O503" s="72"/>
      <c r="P503" s="72"/>
      <c r="Q503" s="72"/>
      <c r="R503" s="72"/>
      <c r="S503" s="72"/>
      <c r="T503" s="72"/>
    </row>
    <row r="504" spans="1:20" ht="15">
      <c r="A504" s="72"/>
      <c r="B504" s="72"/>
      <c r="C504" s="72"/>
      <c r="D504" s="72"/>
      <c r="E504" s="72"/>
      <c r="F504" s="72"/>
      <c r="G504" s="72"/>
      <c r="H504" s="72"/>
      <c r="I504" s="72"/>
      <c r="J504" s="72"/>
      <c r="K504" s="72"/>
      <c r="L504" s="72"/>
      <c r="M504" s="72"/>
      <c r="N504" s="72"/>
      <c r="O504" s="72"/>
      <c r="P504" s="72"/>
      <c r="Q504" s="72"/>
      <c r="R504" s="72"/>
      <c r="S504" s="72"/>
      <c r="T504" s="72"/>
    </row>
    <row r="505" spans="1:20" ht="15">
      <c r="A505" s="72"/>
      <c r="B505" s="72"/>
      <c r="C505" s="72"/>
      <c r="D505" s="72"/>
      <c r="E505" s="72"/>
      <c r="F505" s="72"/>
      <c r="G505" s="72"/>
      <c r="H505" s="72"/>
      <c r="I505" s="72"/>
      <c r="J505" s="72"/>
      <c r="K505" s="72"/>
      <c r="L505" s="72"/>
      <c r="M505" s="72"/>
      <c r="N505" s="72"/>
      <c r="O505" s="72"/>
      <c r="P505" s="72"/>
      <c r="Q505" s="72"/>
      <c r="R505" s="72"/>
      <c r="S505" s="72"/>
      <c r="T505" s="72"/>
    </row>
    <row r="506" spans="1:20" ht="15">
      <c r="A506" s="72"/>
      <c r="B506" s="72"/>
      <c r="C506" s="72"/>
      <c r="D506" s="72"/>
      <c r="E506" s="72"/>
      <c r="F506" s="72"/>
      <c r="G506" s="72"/>
      <c r="H506" s="72"/>
      <c r="I506" s="72"/>
      <c r="J506" s="72"/>
      <c r="K506" s="72"/>
      <c r="L506" s="72"/>
      <c r="M506" s="72"/>
      <c r="N506" s="72"/>
      <c r="O506" s="72"/>
      <c r="P506" s="72"/>
      <c r="Q506" s="72"/>
      <c r="R506" s="72"/>
      <c r="S506" s="72"/>
      <c r="T506" s="72"/>
    </row>
    <row r="507" spans="1:20" ht="15">
      <c r="A507" s="72"/>
      <c r="B507" s="72"/>
      <c r="C507" s="72"/>
      <c r="D507" s="72"/>
      <c r="E507" s="72"/>
      <c r="F507" s="72"/>
      <c r="G507" s="72"/>
      <c r="H507" s="72"/>
      <c r="I507" s="72"/>
      <c r="J507" s="72"/>
      <c r="K507" s="72"/>
      <c r="L507" s="72"/>
      <c r="M507" s="72"/>
      <c r="N507" s="72"/>
      <c r="O507" s="72"/>
      <c r="P507" s="72"/>
      <c r="Q507" s="72"/>
      <c r="R507" s="72"/>
      <c r="S507" s="72"/>
      <c r="T507" s="72"/>
    </row>
    <row r="508" spans="1:20" ht="15">
      <c r="A508" s="72"/>
      <c r="B508" s="72"/>
      <c r="C508" s="72"/>
      <c r="D508" s="72"/>
      <c r="E508" s="72"/>
      <c r="F508" s="72"/>
      <c r="G508" s="72"/>
      <c r="H508" s="72"/>
      <c r="I508" s="72"/>
      <c r="J508" s="72"/>
      <c r="K508" s="72"/>
      <c r="L508" s="72"/>
      <c r="M508" s="72"/>
      <c r="N508" s="72"/>
      <c r="O508" s="72"/>
      <c r="P508" s="72"/>
      <c r="Q508" s="72"/>
      <c r="R508" s="72"/>
      <c r="S508" s="72"/>
      <c r="T508" s="72"/>
    </row>
    <row r="509" spans="1:20" ht="15">
      <c r="A509" s="72"/>
      <c r="B509" s="72"/>
      <c r="C509" s="72"/>
      <c r="D509" s="72"/>
      <c r="E509" s="72"/>
      <c r="F509" s="72"/>
      <c r="G509" s="72"/>
      <c r="H509" s="72"/>
      <c r="I509" s="72"/>
      <c r="J509" s="72"/>
      <c r="K509" s="72"/>
      <c r="L509" s="72"/>
      <c r="M509" s="72"/>
      <c r="N509" s="72"/>
      <c r="O509" s="72"/>
      <c r="P509" s="72"/>
      <c r="Q509" s="72"/>
      <c r="R509" s="72"/>
      <c r="S509" s="72"/>
      <c r="T509" s="72"/>
    </row>
    <row r="510" spans="1:20" ht="15">
      <c r="A510" s="72"/>
      <c r="B510" s="72"/>
      <c r="C510" s="72"/>
      <c r="D510" s="72"/>
      <c r="E510" s="72"/>
      <c r="F510" s="72"/>
      <c r="G510" s="72"/>
      <c r="H510" s="72"/>
      <c r="I510" s="72"/>
      <c r="J510" s="72"/>
      <c r="K510" s="72"/>
      <c r="L510" s="72"/>
      <c r="M510" s="72"/>
      <c r="N510" s="72"/>
      <c r="O510" s="72"/>
      <c r="P510" s="72"/>
      <c r="Q510" s="72"/>
      <c r="R510" s="72"/>
      <c r="S510" s="72"/>
      <c r="T510" s="72"/>
    </row>
    <row r="511" spans="1:20" ht="15">
      <c r="A511" s="72"/>
      <c r="B511" s="72"/>
      <c r="C511" s="72"/>
      <c r="D511" s="72"/>
      <c r="E511" s="72"/>
      <c r="F511" s="72"/>
      <c r="G511" s="72"/>
      <c r="H511" s="72"/>
      <c r="I511" s="72"/>
      <c r="J511" s="72"/>
      <c r="K511" s="72"/>
      <c r="L511" s="72"/>
      <c r="M511" s="72"/>
      <c r="N511" s="72"/>
      <c r="O511" s="72"/>
      <c r="P511" s="72"/>
      <c r="Q511" s="72"/>
      <c r="R511" s="72"/>
      <c r="S511" s="72"/>
      <c r="T511" s="72"/>
    </row>
    <row r="512" spans="1:20" ht="15">
      <c r="A512" s="72"/>
      <c r="B512" s="72"/>
      <c r="C512" s="72"/>
      <c r="D512" s="72"/>
      <c r="E512" s="72"/>
      <c r="F512" s="72"/>
      <c r="G512" s="72"/>
      <c r="H512" s="72"/>
      <c r="I512" s="72"/>
      <c r="J512" s="72"/>
      <c r="K512" s="72"/>
      <c r="L512" s="72"/>
      <c r="M512" s="72"/>
      <c r="N512" s="72"/>
      <c r="O512" s="72"/>
      <c r="P512" s="72"/>
      <c r="Q512" s="72"/>
      <c r="R512" s="72"/>
      <c r="S512" s="72"/>
      <c r="T512" s="72"/>
    </row>
    <row r="513" spans="1:20" ht="15">
      <c r="A513" s="72"/>
      <c r="B513" s="72"/>
      <c r="C513" s="72"/>
      <c r="D513" s="72"/>
      <c r="E513" s="72"/>
      <c r="F513" s="72"/>
      <c r="G513" s="72"/>
      <c r="H513" s="72"/>
      <c r="I513" s="72"/>
      <c r="J513" s="72"/>
      <c r="K513" s="72"/>
      <c r="L513" s="72"/>
      <c r="M513" s="72"/>
      <c r="N513" s="72"/>
      <c r="O513" s="72"/>
      <c r="P513" s="72"/>
      <c r="Q513" s="72"/>
      <c r="R513" s="72"/>
      <c r="S513" s="72"/>
      <c r="T513" s="72"/>
    </row>
    <row r="514" spans="1:20" ht="15">
      <c r="A514" s="72"/>
      <c r="B514" s="72"/>
      <c r="C514" s="72"/>
      <c r="D514" s="72"/>
      <c r="E514" s="72"/>
      <c r="F514" s="72"/>
      <c r="G514" s="72"/>
      <c r="H514" s="72"/>
      <c r="I514" s="72"/>
      <c r="J514" s="72"/>
      <c r="K514" s="72"/>
      <c r="L514" s="72"/>
      <c r="M514" s="72"/>
      <c r="N514" s="72"/>
      <c r="O514" s="72"/>
      <c r="P514" s="72"/>
      <c r="Q514" s="72"/>
      <c r="R514" s="72"/>
      <c r="S514" s="72"/>
      <c r="T514" s="72"/>
    </row>
    <row r="515" spans="1:20" ht="15">
      <c r="A515" s="72"/>
      <c r="B515" s="72"/>
      <c r="C515" s="72"/>
      <c r="D515" s="72"/>
      <c r="E515" s="72"/>
      <c r="F515" s="72"/>
      <c r="G515" s="72"/>
      <c r="H515" s="72"/>
      <c r="I515" s="72"/>
      <c r="J515" s="72"/>
      <c r="K515" s="72"/>
      <c r="L515" s="72"/>
      <c r="M515" s="72"/>
      <c r="N515" s="72"/>
      <c r="O515" s="72"/>
      <c r="P515" s="72"/>
      <c r="Q515" s="72"/>
      <c r="R515" s="72"/>
      <c r="S515" s="72"/>
      <c r="T515" s="72"/>
    </row>
    <row r="516" spans="1:20" ht="15">
      <c r="A516" s="72"/>
      <c r="B516" s="72"/>
      <c r="C516" s="72"/>
      <c r="D516" s="72"/>
      <c r="E516" s="72"/>
      <c r="F516" s="72"/>
      <c r="G516" s="72"/>
      <c r="H516" s="72"/>
      <c r="I516" s="72"/>
      <c r="J516" s="72"/>
      <c r="K516" s="72"/>
      <c r="L516" s="72"/>
      <c r="M516" s="72"/>
      <c r="N516" s="72"/>
      <c r="O516" s="72"/>
      <c r="P516" s="72"/>
      <c r="Q516" s="72"/>
      <c r="R516" s="72"/>
      <c r="S516" s="72"/>
      <c r="T516" s="72"/>
    </row>
    <row r="517" spans="1:20" ht="15">
      <c r="A517" s="72"/>
      <c r="B517" s="72"/>
      <c r="C517" s="72"/>
      <c r="D517" s="72"/>
      <c r="E517" s="72"/>
      <c r="F517" s="72"/>
      <c r="G517" s="72"/>
      <c r="H517" s="72"/>
      <c r="I517" s="72"/>
      <c r="J517" s="72"/>
      <c r="K517" s="72"/>
      <c r="L517" s="72"/>
      <c r="M517" s="72"/>
      <c r="N517" s="72"/>
      <c r="O517" s="72"/>
      <c r="P517" s="72"/>
      <c r="Q517" s="72"/>
      <c r="R517" s="72"/>
      <c r="S517" s="72"/>
      <c r="T517" s="72"/>
    </row>
    <row r="518" spans="1:20" ht="15">
      <c r="A518" s="72"/>
      <c r="B518" s="72"/>
      <c r="C518" s="72"/>
      <c r="D518" s="72"/>
      <c r="E518" s="72"/>
      <c r="F518" s="72"/>
      <c r="G518" s="72"/>
      <c r="H518" s="72"/>
      <c r="I518" s="72"/>
      <c r="J518" s="72"/>
      <c r="K518" s="72"/>
      <c r="L518" s="72"/>
      <c r="M518" s="72"/>
      <c r="N518" s="72"/>
      <c r="O518" s="72"/>
      <c r="P518" s="72"/>
      <c r="Q518" s="72"/>
      <c r="R518" s="72"/>
      <c r="S518" s="72"/>
      <c r="T518" s="72"/>
    </row>
    <row r="519" spans="1:20" ht="15">
      <c r="A519" s="72"/>
      <c r="B519" s="72"/>
      <c r="C519" s="72"/>
      <c r="D519" s="72"/>
      <c r="E519" s="72"/>
      <c r="F519" s="72"/>
      <c r="G519" s="72"/>
      <c r="H519" s="72"/>
      <c r="I519" s="72"/>
      <c r="J519" s="72"/>
      <c r="K519" s="72"/>
      <c r="L519" s="72"/>
      <c r="M519" s="72"/>
      <c r="N519" s="72"/>
      <c r="O519" s="72"/>
      <c r="P519" s="72"/>
      <c r="Q519" s="72"/>
      <c r="R519" s="72"/>
      <c r="S519" s="72"/>
      <c r="T519" s="72"/>
    </row>
    <row r="520" spans="1:20" ht="15">
      <c r="A520" s="72"/>
      <c r="B520" s="72"/>
      <c r="C520" s="72"/>
      <c r="D520" s="72"/>
      <c r="E520" s="72"/>
      <c r="F520" s="72"/>
      <c r="G520" s="72"/>
      <c r="H520" s="72"/>
      <c r="I520" s="72"/>
      <c r="J520" s="72"/>
      <c r="K520" s="72"/>
      <c r="L520" s="72"/>
      <c r="M520" s="72"/>
      <c r="N520" s="72"/>
      <c r="O520" s="72"/>
      <c r="P520" s="72"/>
      <c r="Q520" s="72"/>
      <c r="R520" s="72"/>
      <c r="S520" s="72"/>
      <c r="T520" s="72"/>
    </row>
    <row r="521" spans="1:20" ht="15">
      <c r="A521" s="72"/>
      <c r="B521" s="72"/>
      <c r="C521" s="72"/>
      <c r="D521" s="72"/>
      <c r="E521" s="72"/>
      <c r="F521" s="72"/>
      <c r="G521" s="72"/>
      <c r="H521" s="72"/>
      <c r="I521" s="72"/>
      <c r="J521" s="72"/>
      <c r="K521" s="72"/>
      <c r="L521" s="72"/>
      <c r="M521" s="72"/>
      <c r="N521" s="72"/>
      <c r="O521" s="72"/>
      <c r="P521" s="72"/>
      <c r="Q521" s="72"/>
      <c r="R521" s="72"/>
      <c r="S521" s="72"/>
      <c r="T521" s="72"/>
    </row>
    <row r="522" spans="1:20" ht="15">
      <c r="A522" s="72"/>
      <c r="B522" s="72"/>
      <c r="C522" s="72"/>
      <c r="D522" s="72"/>
      <c r="E522" s="72"/>
      <c r="F522" s="72"/>
      <c r="G522" s="72"/>
      <c r="H522" s="72"/>
      <c r="I522" s="72"/>
      <c r="J522" s="72"/>
      <c r="K522" s="72"/>
      <c r="L522" s="72"/>
      <c r="M522" s="72"/>
      <c r="N522" s="72"/>
      <c r="O522" s="72"/>
      <c r="P522" s="72"/>
      <c r="Q522" s="72"/>
      <c r="R522" s="72"/>
      <c r="S522" s="72"/>
      <c r="T522" s="72"/>
    </row>
    <row r="523" spans="1:20" ht="15">
      <c r="A523" s="72"/>
      <c r="B523" s="72"/>
      <c r="C523" s="72"/>
      <c r="D523" s="72"/>
      <c r="E523" s="72"/>
      <c r="F523" s="72"/>
      <c r="G523" s="72"/>
      <c r="H523" s="72"/>
      <c r="I523" s="72"/>
      <c r="J523" s="72"/>
      <c r="K523" s="72"/>
      <c r="L523" s="72"/>
      <c r="M523" s="72"/>
      <c r="N523" s="72"/>
      <c r="O523" s="72"/>
      <c r="P523" s="72"/>
      <c r="Q523" s="72"/>
      <c r="R523" s="72"/>
      <c r="S523" s="72"/>
      <c r="T523" s="72"/>
    </row>
    <row r="524" spans="1:20" ht="15">
      <c r="A524" s="72"/>
      <c r="B524" s="72"/>
      <c r="C524" s="72"/>
      <c r="D524" s="72"/>
      <c r="E524" s="72"/>
      <c r="F524" s="72"/>
      <c r="G524" s="72"/>
      <c r="H524" s="72"/>
      <c r="I524" s="72"/>
      <c r="J524" s="72"/>
      <c r="K524" s="72"/>
      <c r="L524" s="72"/>
      <c r="M524" s="72"/>
      <c r="N524" s="72"/>
      <c r="O524" s="72"/>
      <c r="P524" s="72"/>
      <c r="Q524" s="72"/>
      <c r="R524" s="72"/>
      <c r="S524" s="72"/>
      <c r="T524" s="72"/>
    </row>
    <row r="525" spans="1:20" ht="15">
      <c r="A525" s="72"/>
      <c r="B525" s="72"/>
      <c r="C525" s="72"/>
      <c r="D525" s="72"/>
      <c r="E525" s="72"/>
      <c r="F525" s="72"/>
      <c r="G525" s="72"/>
      <c r="H525" s="72"/>
      <c r="I525" s="72"/>
      <c r="J525" s="72"/>
      <c r="K525" s="72"/>
      <c r="L525" s="72"/>
      <c r="M525" s="72"/>
      <c r="N525" s="72"/>
      <c r="O525" s="72"/>
      <c r="P525" s="72"/>
      <c r="Q525" s="72"/>
      <c r="R525" s="72"/>
      <c r="S525" s="72"/>
      <c r="T525" s="72"/>
    </row>
    <row r="526" spans="1:20" ht="15">
      <c r="A526" s="72"/>
      <c r="B526" s="72"/>
      <c r="C526" s="72"/>
      <c r="D526" s="72"/>
      <c r="E526" s="72"/>
      <c r="F526" s="72"/>
      <c r="G526" s="72"/>
      <c r="H526" s="72"/>
      <c r="I526" s="72"/>
      <c r="J526" s="72"/>
      <c r="K526" s="72"/>
      <c r="L526" s="72"/>
      <c r="M526" s="72"/>
      <c r="N526" s="72"/>
      <c r="O526" s="72"/>
      <c r="P526" s="72"/>
      <c r="Q526" s="72"/>
      <c r="R526" s="72"/>
      <c r="S526" s="72"/>
      <c r="T526" s="72"/>
    </row>
    <row r="527" spans="1:20" ht="15">
      <c r="A527" s="72"/>
      <c r="B527" s="72"/>
      <c r="C527" s="72"/>
      <c r="D527" s="72"/>
      <c r="E527" s="72"/>
      <c r="F527" s="72"/>
      <c r="G527" s="72"/>
      <c r="H527" s="72"/>
      <c r="I527" s="72"/>
      <c r="J527" s="72"/>
      <c r="K527" s="72"/>
      <c r="L527" s="72"/>
      <c r="M527" s="72"/>
      <c r="N527" s="72"/>
      <c r="O527" s="72"/>
      <c r="P527" s="72"/>
      <c r="Q527" s="72"/>
      <c r="R527" s="72"/>
      <c r="S527" s="72"/>
      <c r="T527" s="72"/>
    </row>
    <row r="528" spans="1:20" ht="15">
      <c r="A528" s="72"/>
      <c r="B528" s="72"/>
      <c r="C528" s="72"/>
      <c r="D528" s="72"/>
      <c r="E528" s="72"/>
      <c r="F528" s="72"/>
      <c r="G528" s="72"/>
      <c r="H528" s="72"/>
      <c r="I528" s="72"/>
      <c r="J528" s="72"/>
      <c r="K528" s="72"/>
      <c r="L528" s="72"/>
      <c r="M528" s="72"/>
      <c r="N528" s="72"/>
      <c r="O528" s="72"/>
      <c r="P528" s="72"/>
      <c r="Q528" s="72"/>
      <c r="R528" s="72"/>
      <c r="S528" s="72"/>
      <c r="T528" s="72"/>
    </row>
    <row r="529" spans="1:20" ht="15">
      <c r="A529" s="72"/>
      <c r="B529" s="72"/>
      <c r="C529" s="72"/>
      <c r="D529" s="72"/>
      <c r="E529" s="72"/>
      <c r="F529" s="72"/>
      <c r="G529" s="72"/>
      <c r="H529" s="72"/>
      <c r="I529" s="72"/>
      <c r="J529" s="72"/>
      <c r="K529" s="72"/>
      <c r="L529" s="72"/>
      <c r="M529" s="72"/>
      <c r="N529" s="72"/>
      <c r="O529" s="72"/>
      <c r="P529" s="72"/>
      <c r="Q529" s="72"/>
      <c r="R529" s="72"/>
      <c r="S529" s="72"/>
      <c r="T529" s="72"/>
    </row>
    <row r="530" spans="1:20" ht="15">
      <c r="A530" s="72"/>
      <c r="B530" s="72"/>
      <c r="C530" s="72"/>
      <c r="D530" s="72"/>
      <c r="E530" s="72"/>
      <c r="F530" s="72"/>
      <c r="G530" s="72"/>
      <c r="H530" s="72"/>
      <c r="I530" s="72"/>
      <c r="J530" s="72"/>
      <c r="K530" s="72"/>
      <c r="L530" s="72"/>
      <c r="M530" s="72"/>
      <c r="N530" s="72"/>
      <c r="O530" s="72"/>
      <c r="P530" s="72"/>
      <c r="Q530" s="72"/>
      <c r="R530" s="72"/>
      <c r="S530" s="72"/>
      <c r="T530" s="72"/>
    </row>
    <row r="531" spans="1:20" ht="15">
      <c r="A531" s="72"/>
      <c r="B531" s="72"/>
      <c r="C531" s="72"/>
      <c r="D531" s="72"/>
      <c r="E531" s="72"/>
      <c r="F531" s="72"/>
      <c r="G531" s="72"/>
      <c r="H531" s="72"/>
      <c r="I531" s="72"/>
      <c r="J531" s="72"/>
      <c r="K531" s="72"/>
      <c r="L531" s="72"/>
      <c r="M531" s="72"/>
      <c r="N531" s="72"/>
      <c r="O531" s="72"/>
      <c r="P531" s="72"/>
      <c r="Q531" s="72"/>
      <c r="R531" s="72"/>
      <c r="S531" s="72"/>
      <c r="T531" s="72"/>
    </row>
    <row r="532" spans="1:20" ht="15">
      <c r="A532" s="72"/>
      <c r="B532" s="72"/>
      <c r="C532" s="72"/>
      <c r="D532" s="72"/>
      <c r="E532" s="72"/>
      <c r="F532" s="72"/>
      <c r="G532" s="72"/>
      <c r="H532" s="72"/>
      <c r="I532" s="72"/>
      <c r="J532" s="72"/>
      <c r="K532" s="72"/>
      <c r="L532" s="72"/>
      <c r="M532" s="72"/>
      <c r="N532" s="72"/>
      <c r="O532" s="72"/>
      <c r="P532" s="72"/>
      <c r="Q532" s="72"/>
      <c r="R532" s="72"/>
      <c r="S532" s="72"/>
      <c r="T532" s="72"/>
    </row>
    <row r="533" spans="1:20" ht="15">
      <c r="A533" s="72"/>
      <c r="B533" s="72"/>
      <c r="C533" s="72"/>
      <c r="D533" s="72"/>
      <c r="E533" s="72"/>
      <c r="F533" s="72"/>
      <c r="G533" s="72"/>
      <c r="H533" s="72"/>
      <c r="I533" s="72"/>
      <c r="J533" s="72"/>
      <c r="K533" s="72"/>
      <c r="L533" s="72"/>
      <c r="M533" s="72"/>
      <c r="N533" s="72"/>
      <c r="O533" s="72"/>
      <c r="P533" s="72"/>
      <c r="Q533" s="72"/>
      <c r="R533" s="72"/>
      <c r="S533" s="72"/>
      <c r="T533" s="72"/>
    </row>
    <row r="534" spans="1:20" ht="15">
      <c r="A534" s="72"/>
      <c r="B534" s="72"/>
      <c r="C534" s="72"/>
      <c r="D534" s="72"/>
      <c r="E534" s="72"/>
      <c r="F534" s="72"/>
      <c r="G534" s="72"/>
      <c r="H534" s="72"/>
      <c r="I534" s="72"/>
      <c r="J534" s="72"/>
      <c r="K534" s="72"/>
      <c r="L534" s="72"/>
      <c r="M534" s="72"/>
      <c r="N534" s="72"/>
      <c r="O534" s="72"/>
      <c r="P534" s="72"/>
      <c r="Q534" s="72"/>
      <c r="R534" s="72"/>
      <c r="S534" s="72"/>
      <c r="T534" s="72"/>
    </row>
    <row r="535" spans="1:20" ht="15">
      <c r="A535" s="72"/>
      <c r="B535" s="72"/>
      <c r="C535" s="72"/>
      <c r="D535" s="72"/>
      <c r="E535" s="72"/>
      <c r="F535" s="72"/>
      <c r="G535" s="72"/>
      <c r="H535" s="72"/>
      <c r="I535" s="72"/>
      <c r="J535" s="72"/>
      <c r="K535" s="72"/>
      <c r="L535" s="72"/>
      <c r="M535" s="72"/>
      <c r="N535" s="72"/>
      <c r="O535" s="72"/>
      <c r="P535" s="72"/>
      <c r="Q535" s="72"/>
      <c r="R535" s="72"/>
      <c r="S535" s="72"/>
      <c r="T535" s="72"/>
    </row>
    <row r="536" spans="1:20" ht="15">
      <c r="A536" s="72"/>
      <c r="B536" s="72"/>
      <c r="C536" s="72"/>
      <c r="D536" s="72"/>
      <c r="E536" s="72"/>
      <c r="F536" s="72"/>
      <c r="G536" s="72"/>
      <c r="H536" s="72"/>
      <c r="I536" s="72"/>
      <c r="J536" s="72"/>
      <c r="K536" s="72"/>
      <c r="L536" s="72"/>
      <c r="M536" s="72"/>
      <c r="N536" s="72"/>
      <c r="O536" s="72"/>
      <c r="P536" s="72"/>
      <c r="Q536" s="72"/>
      <c r="R536" s="72"/>
      <c r="S536" s="72"/>
      <c r="T536" s="72"/>
    </row>
    <row r="537" spans="1:20" ht="15">
      <c r="A537" s="72"/>
      <c r="B537" s="72"/>
      <c r="C537" s="72"/>
      <c r="D537" s="72"/>
      <c r="E537" s="72"/>
      <c r="F537" s="72"/>
      <c r="G537" s="72"/>
      <c r="H537" s="72"/>
      <c r="I537" s="72"/>
      <c r="J537" s="72"/>
      <c r="K537" s="72"/>
      <c r="L537" s="72"/>
      <c r="M537" s="72"/>
      <c r="N537" s="72"/>
      <c r="O537" s="72"/>
      <c r="P537" s="72"/>
      <c r="Q537" s="72"/>
      <c r="R537" s="72"/>
      <c r="S537" s="72"/>
      <c r="T537" s="72"/>
    </row>
    <row r="538" spans="1:20" ht="15">
      <c r="A538" s="72"/>
      <c r="B538" s="72"/>
      <c r="C538" s="72"/>
      <c r="D538" s="72"/>
      <c r="E538" s="72"/>
      <c r="F538" s="72"/>
      <c r="G538" s="72"/>
      <c r="H538" s="72"/>
      <c r="I538" s="72"/>
      <c r="J538" s="72"/>
      <c r="K538" s="72"/>
      <c r="L538" s="72"/>
      <c r="M538" s="72"/>
      <c r="N538" s="72"/>
      <c r="O538" s="72"/>
      <c r="P538" s="72"/>
      <c r="Q538" s="72"/>
      <c r="R538" s="72"/>
      <c r="S538" s="72"/>
      <c r="T538" s="72"/>
    </row>
    <row r="539" spans="1:20" ht="15">
      <c r="A539" s="72"/>
      <c r="B539" s="72"/>
      <c r="C539" s="72"/>
      <c r="D539" s="72"/>
      <c r="E539" s="72"/>
      <c r="F539" s="72"/>
      <c r="G539" s="72"/>
      <c r="H539" s="72"/>
      <c r="I539" s="72"/>
      <c r="J539" s="72"/>
      <c r="K539" s="72"/>
      <c r="L539" s="72"/>
      <c r="M539" s="72"/>
      <c r="N539" s="72"/>
      <c r="O539" s="72"/>
      <c r="P539" s="72"/>
      <c r="Q539" s="72"/>
      <c r="R539" s="72"/>
      <c r="S539" s="72"/>
      <c r="T539" s="72"/>
    </row>
    <row r="540" spans="1:20" ht="15">
      <c r="A540" s="72"/>
      <c r="B540" s="72"/>
      <c r="C540" s="72"/>
      <c r="D540" s="72"/>
      <c r="E540" s="72"/>
      <c r="F540" s="72"/>
      <c r="G540" s="72"/>
      <c r="H540" s="72"/>
      <c r="I540" s="72"/>
      <c r="J540" s="72"/>
      <c r="K540" s="72"/>
      <c r="L540" s="72"/>
      <c r="M540" s="72"/>
      <c r="N540" s="72"/>
      <c r="O540" s="72"/>
      <c r="P540" s="72"/>
      <c r="Q540" s="72"/>
      <c r="R540" s="72"/>
      <c r="S540" s="72"/>
      <c r="T540" s="72"/>
    </row>
    <row r="541" spans="1:20" ht="15">
      <c r="A541" s="72"/>
      <c r="B541" s="72"/>
      <c r="C541" s="72"/>
      <c r="D541" s="72"/>
      <c r="E541" s="72"/>
      <c r="F541" s="72"/>
      <c r="G541" s="72"/>
      <c r="H541" s="72"/>
      <c r="I541" s="72"/>
      <c r="J541" s="72"/>
      <c r="K541" s="72"/>
      <c r="L541" s="72"/>
      <c r="M541" s="72"/>
      <c r="N541" s="72"/>
      <c r="O541" s="72"/>
      <c r="P541" s="72"/>
      <c r="Q541" s="72"/>
      <c r="R541" s="72"/>
      <c r="S541" s="72"/>
      <c r="T541" s="72"/>
    </row>
    <row r="542" spans="1:20" ht="15">
      <c r="A542" s="72"/>
      <c r="B542" s="72"/>
      <c r="C542" s="72"/>
      <c r="D542" s="72"/>
      <c r="E542" s="72"/>
      <c r="F542" s="72"/>
      <c r="G542" s="72"/>
      <c r="H542" s="72"/>
      <c r="I542" s="72"/>
      <c r="J542" s="72"/>
      <c r="K542" s="72"/>
      <c r="L542" s="72"/>
      <c r="M542" s="72"/>
      <c r="N542" s="72"/>
      <c r="O542" s="72"/>
      <c r="P542" s="72"/>
      <c r="Q542" s="72"/>
      <c r="R542" s="72"/>
      <c r="S542" s="72"/>
      <c r="T542" s="72"/>
    </row>
    <row r="543" spans="1:20" ht="15">
      <c r="A543" s="72"/>
      <c r="B543" s="72"/>
      <c r="C543" s="72"/>
      <c r="D543" s="72"/>
      <c r="E543" s="72"/>
      <c r="F543" s="72"/>
      <c r="G543" s="72"/>
      <c r="H543" s="72"/>
      <c r="I543" s="72"/>
      <c r="J543" s="72"/>
      <c r="K543" s="72"/>
      <c r="L543" s="72"/>
      <c r="M543" s="72"/>
      <c r="N543" s="72"/>
      <c r="O543" s="72"/>
      <c r="P543" s="72"/>
      <c r="Q543" s="72"/>
      <c r="R543" s="72"/>
      <c r="S543" s="72"/>
      <c r="T543" s="72"/>
    </row>
    <row r="544" spans="1:20" ht="15">
      <c r="A544" s="72"/>
      <c r="B544" s="72"/>
      <c r="C544" s="72"/>
      <c r="D544" s="72"/>
      <c r="E544" s="72"/>
      <c r="F544" s="72"/>
      <c r="G544" s="72"/>
      <c r="H544" s="72"/>
      <c r="I544" s="72"/>
      <c r="J544" s="72"/>
      <c r="K544" s="72"/>
      <c r="L544" s="72"/>
      <c r="M544" s="72"/>
      <c r="N544" s="72"/>
      <c r="O544" s="72"/>
      <c r="P544" s="72"/>
      <c r="Q544" s="72"/>
      <c r="R544" s="72"/>
      <c r="S544" s="72"/>
      <c r="T544" s="72"/>
    </row>
    <row r="545" spans="1:20" ht="15">
      <c r="A545" s="72"/>
      <c r="B545" s="72"/>
      <c r="C545" s="72"/>
      <c r="D545" s="72"/>
      <c r="E545" s="72"/>
      <c r="F545" s="72"/>
      <c r="G545" s="72"/>
      <c r="H545" s="72"/>
      <c r="I545" s="72"/>
      <c r="J545" s="72"/>
      <c r="K545" s="72"/>
      <c r="L545" s="72"/>
      <c r="M545" s="72"/>
      <c r="N545" s="72"/>
      <c r="O545" s="72"/>
      <c r="P545" s="72"/>
      <c r="Q545" s="72"/>
      <c r="R545" s="72"/>
      <c r="S545" s="72"/>
      <c r="T545" s="72"/>
    </row>
    <row r="546" spans="1:20" ht="15">
      <c r="A546" s="72"/>
      <c r="B546" s="72"/>
      <c r="C546" s="72"/>
      <c r="D546" s="72"/>
      <c r="E546" s="72"/>
      <c r="F546" s="72"/>
      <c r="G546" s="72"/>
      <c r="H546" s="72"/>
      <c r="I546" s="72"/>
      <c r="J546" s="72"/>
      <c r="K546" s="72"/>
      <c r="L546" s="72"/>
      <c r="M546" s="72"/>
      <c r="N546" s="72"/>
      <c r="O546" s="72"/>
      <c r="P546" s="72"/>
      <c r="Q546" s="72"/>
      <c r="R546" s="72"/>
      <c r="S546" s="72"/>
      <c r="T546" s="72"/>
    </row>
    <row r="547" spans="1:20" ht="15">
      <c r="A547" s="72"/>
      <c r="B547" s="72"/>
      <c r="C547" s="72"/>
      <c r="D547" s="72"/>
      <c r="E547" s="72"/>
      <c r="F547" s="72"/>
      <c r="G547" s="72"/>
      <c r="H547" s="72"/>
      <c r="I547" s="72"/>
      <c r="J547" s="72"/>
      <c r="K547" s="72"/>
      <c r="L547" s="72"/>
      <c r="M547" s="72"/>
      <c r="N547" s="72"/>
      <c r="O547" s="72"/>
      <c r="P547" s="72"/>
      <c r="Q547" s="72"/>
      <c r="R547" s="72"/>
      <c r="S547" s="72"/>
      <c r="T547" s="72"/>
    </row>
    <row r="548" spans="1:20" ht="15">
      <c r="A548" s="72"/>
      <c r="B548" s="72"/>
      <c r="C548" s="72"/>
      <c r="D548" s="72"/>
      <c r="E548" s="72"/>
      <c r="F548" s="72"/>
      <c r="G548" s="72"/>
      <c r="H548" s="72"/>
      <c r="I548" s="72"/>
      <c r="J548" s="72"/>
      <c r="K548" s="72"/>
      <c r="L548" s="72"/>
      <c r="M548" s="72"/>
      <c r="N548" s="72"/>
      <c r="O548" s="72"/>
      <c r="P548" s="72"/>
      <c r="Q548" s="72"/>
      <c r="R548" s="72"/>
      <c r="S548" s="72"/>
      <c r="T548" s="72"/>
    </row>
    <row r="549" spans="1:20" ht="15">
      <c r="A549" s="72"/>
      <c r="B549" s="72"/>
      <c r="C549" s="72"/>
      <c r="D549" s="72"/>
      <c r="E549" s="72"/>
      <c r="F549" s="72"/>
      <c r="G549" s="72"/>
      <c r="H549" s="72"/>
      <c r="I549" s="72"/>
      <c r="J549" s="72"/>
      <c r="K549" s="72"/>
      <c r="L549" s="72"/>
      <c r="M549" s="72"/>
      <c r="N549" s="72"/>
      <c r="O549" s="72"/>
      <c r="P549" s="72"/>
      <c r="Q549" s="72"/>
      <c r="R549" s="72"/>
      <c r="S549" s="72"/>
      <c r="T549" s="72"/>
    </row>
    <row r="550" spans="1:20" ht="15">
      <c r="A550" s="72"/>
      <c r="B550" s="72"/>
      <c r="C550" s="72"/>
      <c r="D550" s="72"/>
      <c r="E550" s="72"/>
      <c r="F550" s="72"/>
      <c r="G550" s="72"/>
      <c r="H550" s="72"/>
      <c r="I550" s="72"/>
      <c r="J550" s="72"/>
      <c r="K550" s="72"/>
      <c r="L550" s="72"/>
      <c r="M550" s="72"/>
      <c r="N550" s="72"/>
      <c r="O550" s="72"/>
      <c r="P550" s="72"/>
      <c r="Q550" s="72"/>
      <c r="R550" s="72"/>
      <c r="S550" s="72"/>
      <c r="T550" s="72"/>
    </row>
    <row r="551" spans="1:20" ht="15">
      <c r="A551" s="72"/>
      <c r="B551" s="72"/>
      <c r="C551" s="72"/>
      <c r="D551" s="72"/>
      <c r="E551" s="72"/>
      <c r="F551" s="72"/>
      <c r="G551" s="72"/>
      <c r="H551" s="72"/>
      <c r="I551" s="72"/>
      <c r="J551" s="72"/>
      <c r="K551" s="72"/>
      <c r="L551" s="72"/>
      <c r="M551" s="72"/>
      <c r="N551" s="72"/>
      <c r="O551" s="72"/>
      <c r="P551" s="72"/>
      <c r="Q551" s="72"/>
      <c r="R551" s="72"/>
      <c r="S551" s="72"/>
      <c r="T551" s="72"/>
    </row>
    <row r="552" spans="1:20" ht="15">
      <c r="A552" s="72"/>
      <c r="B552" s="72"/>
      <c r="C552" s="72"/>
      <c r="D552" s="72"/>
      <c r="E552" s="72"/>
      <c r="F552" s="72"/>
      <c r="G552" s="72"/>
      <c r="H552" s="72"/>
      <c r="I552" s="72"/>
      <c r="J552" s="72"/>
      <c r="K552" s="72"/>
      <c r="L552" s="72"/>
      <c r="M552" s="72"/>
      <c r="N552" s="72"/>
      <c r="O552" s="72"/>
      <c r="P552" s="72"/>
      <c r="Q552" s="72"/>
      <c r="R552" s="72"/>
      <c r="S552" s="72"/>
      <c r="T552" s="72"/>
    </row>
    <row r="553" spans="1:20" ht="15">
      <c r="A553" s="72"/>
      <c r="B553" s="72"/>
      <c r="C553" s="72"/>
      <c r="D553" s="72"/>
      <c r="E553" s="72"/>
      <c r="F553" s="72"/>
      <c r="G553" s="72"/>
      <c r="H553" s="72"/>
      <c r="I553" s="72"/>
      <c r="J553" s="72"/>
      <c r="K553" s="72"/>
      <c r="L553" s="72"/>
      <c r="M553" s="72"/>
      <c r="N553" s="72"/>
      <c r="O553" s="72"/>
      <c r="P553" s="72"/>
      <c r="Q553" s="72"/>
      <c r="R553" s="72"/>
      <c r="S553" s="72"/>
      <c r="T553" s="72"/>
    </row>
    <row r="554" spans="1:20" ht="15">
      <c r="A554" s="72"/>
      <c r="B554" s="72"/>
      <c r="C554" s="72"/>
      <c r="D554" s="72"/>
      <c r="E554" s="72"/>
      <c r="F554" s="72"/>
      <c r="G554" s="72"/>
      <c r="H554" s="72"/>
      <c r="I554" s="72"/>
      <c r="J554" s="72"/>
      <c r="K554" s="72"/>
      <c r="L554" s="72"/>
      <c r="M554" s="72"/>
      <c r="N554" s="72"/>
      <c r="O554" s="72"/>
      <c r="P554" s="72"/>
      <c r="Q554" s="72"/>
      <c r="R554" s="72"/>
      <c r="S554" s="72"/>
      <c r="T554" s="72"/>
    </row>
    <row r="555" spans="1:20" ht="15">
      <c r="A555" s="72"/>
      <c r="B555" s="72"/>
      <c r="C555" s="72"/>
      <c r="D555" s="72"/>
      <c r="E555" s="72"/>
      <c r="F555" s="72"/>
      <c r="G555" s="72"/>
      <c r="H555" s="72"/>
      <c r="I555" s="72"/>
      <c r="J555" s="72"/>
      <c r="K555" s="72"/>
      <c r="L555" s="72"/>
      <c r="M555" s="72"/>
      <c r="N555" s="72"/>
      <c r="O555" s="72"/>
      <c r="P555" s="72"/>
      <c r="Q555" s="72"/>
      <c r="R555" s="72"/>
      <c r="S555" s="72"/>
      <c r="T555" s="72"/>
    </row>
    <row r="556" spans="1:20" ht="15">
      <c r="A556" s="72"/>
      <c r="B556" s="72"/>
      <c r="C556" s="72"/>
      <c r="D556" s="72"/>
      <c r="E556" s="72"/>
      <c r="F556" s="72"/>
      <c r="G556" s="72"/>
      <c r="H556" s="72"/>
      <c r="I556" s="72"/>
      <c r="J556" s="72"/>
      <c r="K556" s="72"/>
      <c r="L556" s="72"/>
      <c r="M556" s="72"/>
      <c r="N556" s="72"/>
      <c r="O556" s="72"/>
      <c r="P556" s="72"/>
      <c r="Q556" s="72"/>
      <c r="R556" s="72"/>
      <c r="S556" s="72"/>
      <c r="T556" s="72"/>
    </row>
    <row r="557" spans="1:20" ht="15">
      <c r="A557" s="72"/>
      <c r="B557" s="72"/>
      <c r="C557" s="72"/>
      <c r="D557" s="72"/>
      <c r="E557" s="72"/>
      <c r="F557" s="72"/>
      <c r="G557" s="72"/>
      <c r="H557" s="72"/>
      <c r="I557" s="72"/>
      <c r="J557" s="72"/>
      <c r="K557" s="72"/>
      <c r="L557" s="72"/>
      <c r="M557" s="72"/>
      <c r="N557" s="72"/>
      <c r="O557" s="72"/>
      <c r="P557" s="72"/>
      <c r="Q557" s="72"/>
      <c r="R557" s="72"/>
      <c r="S557" s="72"/>
      <c r="T557" s="72"/>
    </row>
    <row r="558" spans="1:20" ht="15">
      <c r="A558" s="72"/>
      <c r="B558" s="72"/>
      <c r="C558" s="72"/>
      <c r="D558" s="72"/>
      <c r="E558" s="72"/>
      <c r="F558" s="72"/>
      <c r="G558" s="72"/>
      <c r="H558" s="72"/>
      <c r="I558" s="72"/>
      <c r="J558" s="72"/>
      <c r="K558" s="72"/>
      <c r="L558" s="72"/>
      <c r="M558" s="72"/>
      <c r="N558" s="72"/>
      <c r="O558" s="72"/>
      <c r="P558" s="72"/>
      <c r="Q558" s="72"/>
      <c r="R558" s="72"/>
      <c r="S558" s="72"/>
      <c r="T558" s="72"/>
    </row>
    <row r="559" spans="1:20" ht="15">
      <c r="A559" s="72"/>
      <c r="B559" s="72"/>
      <c r="C559" s="72"/>
      <c r="D559" s="72"/>
      <c r="E559" s="72"/>
      <c r="F559" s="72"/>
      <c r="G559" s="72"/>
      <c r="H559" s="72"/>
      <c r="I559" s="72"/>
      <c r="J559" s="72"/>
      <c r="K559" s="72"/>
      <c r="L559" s="72"/>
      <c r="M559" s="72"/>
      <c r="N559" s="72"/>
      <c r="O559" s="72"/>
      <c r="P559" s="72"/>
      <c r="Q559" s="72"/>
      <c r="R559" s="72"/>
      <c r="S559" s="72"/>
      <c r="T559" s="72"/>
    </row>
    <row r="560" spans="1:20" ht="15">
      <c r="A560" s="72"/>
      <c r="B560" s="72"/>
      <c r="C560" s="72"/>
      <c r="D560" s="72"/>
      <c r="E560" s="72"/>
      <c r="F560" s="72"/>
      <c r="G560" s="72"/>
      <c r="H560" s="72"/>
      <c r="I560" s="72"/>
      <c r="J560" s="72"/>
      <c r="K560" s="72"/>
      <c r="L560" s="72"/>
      <c r="M560" s="72"/>
      <c r="N560" s="72"/>
      <c r="O560" s="72"/>
      <c r="P560" s="72"/>
      <c r="Q560" s="72"/>
      <c r="R560" s="72"/>
      <c r="S560" s="72"/>
      <c r="T560" s="72"/>
    </row>
    <row r="561" spans="1:20" ht="15">
      <c r="A561" s="72"/>
      <c r="B561" s="72"/>
      <c r="C561" s="72"/>
      <c r="D561" s="72"/>
      <c r="E561" s="72"/>
      <c r="F561" s="72"/>
      <c r="G561" s="72"/>
      <c r="H561" s="72"/>
      <c r="I561" s="72"/>
      <c r="J561" s="72"/>
      <c r="K561" s="72"/>
      <c r="L561" s="72"/>
      <c r="M561" s="72"/>
      <c r="N561" s="72"/>
      <c r="O561" s="72"/>
      <c r="P561" s="72"/>
      <c r="Q561" s="72"/>
      <c r="R561" s="72"/>
      <c r="S561" s="72"/>
      <c r="T561" s="72"/>
    </row>
    <row r="562" spans="1:20" ht="15">
      <c r="A562" s="72"/>
      <c r="B562" s="72"/>
      <c r="C562" s="72"/>
      <c r="D562" s="72"/>
      <c r="E562" s="72"/>
      <c r="F562" s="72"/>
      <c r="G562" s="72"/>
      <c r="H562" s="72"/>
      <c r="I562" s="72"/>
      <c r="J562" s="72"/>
      <c r="K562" s="72"/>
      <c r="L562" s="72"/>
      <c r="M562" s="72"/>
      <c r="N562" s="72"/>
      <c r="O562" s="72"/>
      <c r="P562" s="72"/>
      <c r="Q562" s="72"/>
      <c r="R562" s="72"/>
      <c r="S562" s="72"/>
      <c r="T562" s="72"/>
    </row>
    <row r="563" spans="1:20" ht="15">
      <c r="A563" s="72"/>
      <c r="B563" s="72"/>
      <c r="C563" s="72"/>
      <c r="D563" s="72"/>
      <c r="E563" s="72"/>
      <c r="F563" s="72"/>
      <c r="G563" s="72"/>
      <c r="H563" s="72"/>
      <c r="I563" s="72"/>
      <c r="J563" s="72"/>
      <c r="K563" s="72"/>
      <c r="L563" s="72"/>
      <c r="M563" s="72"/>
      <c r="N563" s="72"/>
      <c r="O563" s="72"/>
      <c r="P563" s="72"/>
      <c r="Q563" s="72"/>
      <c r="R563" s="72"/>
      <c r="S563" s="72"/>
      <c r="T563" s="72"/>
    </row>
    <row r="564" spans="1:20" ht="15">
      <c r="A564" s="72"/>
      <c r="B564" s="72"/>
      <c r="C564" s="72"/>
      <c r="D564" s="72"/>
      <c r="E564" s="72"/>
      <c r="F564" s="72"/>
      <c r="G564" s="72"/>
      <c r="H564" s="72"/>
      <c r="I564" s="72"/>
      <c r="J564" s="72"/>
      <c r="K564" s="72"/>
      <c r="L564" s="72"/>
      <c r="M564" s="72"/>
      <c r="N564" s="72"/>
      <c r="O564" s="72"/>
      <c r="P564" s="72"/>
      <c r="Q564" s="72"/>
      <c r="R564" s="72"/>
      <c r="S564" s="72"/>
      <c r="T564" s="72"/>
    </row>
    <row r="565" spans="1:20" ht="15">
      <c r="A565" s="72"/>
      <c r="B565" s="72"/>
      <c r="C565" s="72"/>
      <c r="D565" s="72"/>
      <c r="E565" s="72"/>
      <c r="F565" s="72"/>
      <c r="G565" s="72"/>
      <c r="H565" s="72"/>
      <c r="I565" s="72"/>
      <c r="J565" s="72"/>
      <c r="K565" s="72"/>
      <c r="L565" s="72"/>
      <c r="M565" s="72"/>
      <c r="N565" s="72"/>
      <c r="O565" s="72"/>
      <c r="P565" s="72"/>
      <c r="Q565" s="72"/>
      <c r="R565" s="72"/>
      <c r="S565" s="72"/>
      <c r="T565" s="72"/>
    </row>
    <row r="566" spans="1:20" ht="15">
      <c r="A566" s="72"/>
      <c r="B566" s="72"/>
      <c r="C566" s="72"/>
      <c r="D566" s="72"/>
      <c r="E566" s="72"/>
      <c r="F566" s="72"/>
      <c r="G566" s="72"/>
      <c r="H566" s="72"/>
      <c r="I566" s="72"/>
      <c r="J566" s="72"/>
      <c r="K566" s="72"/>
      <c r="L566" s="72"/>
      <c r="M566" s="72"/>
      <c r="N566" s="72"/>
      <c r="O566" s="72"/>
      <c r="P566" s="72"/>
      <c r="Q566" s="72"/>
      <c r="R566" s="72"/>
      <c r="S566" s="72"/>
      <c r="T566" s="72"/>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66" r:id="rId1"/>
  <headerFooter>
    <oddHeader>&amp;L&amp;F&amp;C&amp;A&amp;R&amp;D  &amp;T</oddHeader>
    <oddFooter>&amp;LProf. A.G. Carbognin&amp;CIIS S. Ceccato Montecchio Maggiore VI&amp;R&amp;P/&amp;N</oddFooter>
  </headerFooter>
</worksheet>
</file>

<file path=xl/worksheets/sheet5.xml><?xml version="1.0" encoding="utf-8"?>
<worksheet xmlns="http://schemas.openxmlformats.org/spreadsheetml/2006/main" xmlns:r="http://schemas.openxmlformats.org/officeDocument/2006/relationships">
  <sheetPr codeName="Foglio2"/>
  <dimension ref="A1:N402"/>
  <sheetViews>
    <sheetView view="pageBreakPreview" zoomScale="90" zoomScaleSheetLayoutView="90" workbookViewId="0" topLeftCell="A214">
      <selection activeCell="B8" sqref="B8"/>
    </sheetView>
  </sheetViews>
  <sheetFormatPr defaultColWidth="9.140625" defaultRowHeight="15" outlineLevelCol="1"/>
  <cols>
    <col min="1" max="1" width="8.140625" style="48" bestFit="1" customWidth="1"/>
    <col min="2" max="2" width="53.8515625" style="0" bestFit="1" customWidth="1"/>
    <col min="3" max="4" width="13.8515625" style="0" customWidth="1" outlineLevel="1"/>
    <col min="5" max="5" width="13.7109375" style="0" bestFit="1" customWidth="1"/>
    <col min="7" max="7" width="11.57421875" style="0" bestFit="1" customWidth="1"/>
    <col min="8" max="8" width="13.57421875" style="0" bestFit="1" customWidth="1"/>
    <col min="9" max="9" width="13.8515625" style="0" customWidth="1"/>
    <col min="10" max="10" width="13.7109375" style="0" bestFit="1" customWidth="1"/>
    <col min="11" max="11" width="13.00390625" style="0" bestFit="1" customWidth="1"/>
    <col min="12" max="12" width="13.57421875" style="0" bestFit="1" customWidth="1"/>
  </cols>
  <sheetData>
    <row r="1" spans="1:13" ht="19.5" thickBot="1">
      <c r="A1" s="42" t="s">
        <v>1</v>
      </c>
      <c r="B1" s="42" t="s">
        <v>2</v>
      </c>
      <c r="C1" s="42" t="s">
        <v>4</v>
      </c>
      <c r="D1" s="42" t="s">
        <v>5</v>
      </c>
      <c r="E1" s="42" t="s">
        <v>109</v>
      </c>
      <c r="F1" s="84" t="str">
        <f>'piano conti'!C1</f>
        <v>NATURA</v>
      </c>
      <c r="G1" s="84" t="str">
        <f>'piano conti'!D1</f>
        <v>SEZIONE</v>
      </c>
      <c r="H1" s="84" t="str">
        <f>'piano conti'!E1</f>
        <v>BILANCIO UE</v>
      </c>
      <c r="I1" s="84" t="str">
        <f>'piano conti'!F1</f>
        <v>BIL ABBR</v>
      </c>
      <c r="J1" s="84" t="s">
        <v>874</v>
      </c>
      <c r="K1" s="84" t="s">
        <v>824</v>
      </c>
      <c r="L1" s="84"/>
      <c r="M1" s="84"/>
    </row>
    <row r="2" spans="1:8" ht="15">
      <c r="A2" s="45"/>
      <c r="B2" s="45" t="s">
        <v>683</v>
      </c>
      <c r="C2" s="59">
        <f>SUMIF(contabilità!C:C,B2,contabilità!E:E)</f>
        <v>3165446.46</v>
      </c>
      <c r="D2" s="59">
        <f>SUMIF(contabilità!C:C,B2,contabilità!F:F)</f>
        <v>3165446.46</v>
      </c>
      <c r="E2" s="59">
        <f>IF(C2&gt;D2,C2-D2,IF(C2&lt;D2,D2-C2,0))</f>
        <v>0</v>
      </c>
      <c r="F2" s="87"/>
      <c r="G2" s="87"/>
      <c r="H2" s="87"/>
    </row>
    <row r="3" spans="1:10" ht="15">
      <c r="A3" s="35" t="str">
        <f>'piano conti'!A3</f>
        <v>00.00</v>
      </c>
      <c r="B3" s="38" t="str">
        <f>'piano conti'!B3</f>
        <v>CREDITI VS SOCI</v>
      </c>
      <c r="C3" s="49">
        <f>SUMIF(contabilità!C:C,B3,contabilità!E:E)</f>
        <v>0</v>
      </c>
      <c r="D3" s="49">
        <f>SUMIF(contabilità!C:C,B3,contabilità!F:F)</f>
        <v>0</v>
      </c>
      <c r="E3" s="49">
        <f aca="true" t="shared" si="0" ref="E3:E11">C3-D3</f>
        <v>0</v>
      </c>
      <c r="F3" s="37">
        <f>'piano conti'!C3</f>
        <v>0</v>
      </c>
      <c r="G3" s="37">
        <f>'piano conti'!D3</f>
        <v>0</v>
      </c>
      <c r="H3" s="37"/>
      <c r="I3" s="37"/>
      <c r="J3" s="2"/>
    </row>
    <row r="4" spans="1:10" ht="15">
      <c r="A4" s="90" t="str">
        <f>'piano conti'!A4</f>
        <v>00.01</v>
      </c>
      <c r="B4" s="91" t="str">
        <f>'piano conti'!B4</f>
        <v>AZIONISTI C/SOTTOSCRIZIONE</v>
      </c>
      <c r="C4" s="100">
        <f>SUMIF(contabilità!C:C,B4,contabilità!E:E)</f>
        <v>1000000</v>
      </c>
      <c r="D4" s="100">
        <f>SUMIF(contabilità!C:C,B4,contabilità!F:F)</f>
        <v>1000000</v>
      </c>
      <c r="E4" s="100">
        <f t="shared" si="0"/>
        <v>0</v>
      </c>
      <c r="F4" s="37" t="str">
        <f>'piano conti'!C4</f>
        <v>P</v>
      </c>
      <c r="G4" s="37" t="str">
        <f>'piano conti'!D4</f>
        <v>ATTIVITA</v>
      </c>
      <c r="H4" s="37"/>
      <c r="I4" s="37"/>
      <c r="J4" s="2"/>
    </row>
    <row r="5" spans="1:10" ht="15">
      <c r="A5" s="90" t="str">
        <f>'piano conti'!A5</f>
        <v>00.02</v>
      </c>
      <c r="B5" s="91" t="str">
        <f>'piano conti'!B5</f>
        <v>AZIONISTI C/VERSAMENTI RICHIAMATI</v>
      </c>
      <c r="C5" s="101">
        <f>SUMIF(contabilità!C:C,B5,contabilità!E:E)</f>
        <v>0</v>
      </c>
      <c r="D5" s="101">
        <f>SUMIF(contabilità!C:C,B5,contabilità!F:F)</f>
        <v>0</v>
      </c>
      <c r="E5" s="101">
        <f t="shared" si="0"/>
        <v>0</v>
      </c>
      <c r="F5" s="37" t="str">
        <f>'piano conti'!C5</f>
        <v>P</v>
      </c>
      <c r="G5" s="37" t="str">
        <f>'piano conti'!D5</f>
        <v>ATTIVITA</v>
      </c>
      <c r="H5" s="37"/>
      <c r="I5" s="37"/>
      <c r="J5" s="2"/>
    </row>
    <row r="6" spans="1:10" ht="15">
      <c r="A6" s="90" t="str">
        <f>'piano conti'!A6</f>
        <v>00.05</v>
      </c>
      <c r="B6" s="91" t="str">
        <f>'piano conti'!B6</f>
        <v>AZIONISTI C/REINTEGRO</v>
      </c>
      <c r="C6" s="100">
        <f>SUMIF(contabilità!C:C,B6,contabilità!E:E)</f>
        <v>0</v>
      </c>
      <c r="D6" s="100">
        <f>SUMIF(contabilità!C:C,B6,contabilità!F:F)</f>
        <v>0</v>
      </c>
      <c r="E6" s="100">
        <f t="shared" si="0"/>
        <v>0</v>
      </c>
      <c r="F6" s="37" t="str">
        <f>'piano conti'!C6</f>
        <v>P</v>
      </c>
      <c r="G6" s="37" t="str">
        <f>'piano conti'!D6</f>
        <v>ATTIVITA</v>
      </c>
      <c r="H6" s="37"/>
      <c r="I6" s="37"/>
      <c r="J6" s="2"/>
    </row>
    <row r="7" spans="1:10" ht="15">
      <c r="A7" s="90" t="str">
        <f>'piano conti'!A7</f>
        <v>00.10</v>
      </c>
      <c r="B7" s="91" t="str">
        <f>'piano conti'!B7</f>
        <v>SOCIO ... C/APPORTI</v>
      </c>
      <c r="C7" s="101">
        <f>SUMIF(contabilità!C:C,B7,contabilità!E:E)</f>
        <v>0</v>
      </c>
      <c r="D7" s="101">
        <f>SUMIF(contabilità!C:C,B7,contabilità!F:F)</f>
        <v>0</v>
      </c>
      <c r="E7" s="101">
        <f t="shared" si="0"/>
        <v>0</v>
      </c>
      <c r="F7" s="37" t="str">
        <f>'piano conti'!C7</f>
        <v>P</v>
      </c>
      <c r="G7" s="37" t="str">
        <f>'piano conti'!D7</f>
        <v>ATTIVITA</v>
      </c>
      <c r="H7" s="37"/>
      <c r="I7" s="37"/>
      <c r="J7" s="2"/>
    </row>
    <row r="8" spans="1:10" ht="15">
      <c r="A8" s="90" t="str">
        <f>'piano conti'!A8</f>
        <v>00.11</v>
      </c>
      <c r="B8" s="91" t="str">
        <f>'piano conti'!B8</f>
        <v>SOCIO … C/CONFERIMENTI</v>
      </c>
      <c r="C8" s="100">
        <f>SUMIF(contabilità!C:C,B8,contabilità!E:E)</f>
        <v>0</v>
      </c>
      <c r="D8" s="100">
        <f>SUMIF(contabilità!C:C,B8,contabilità!F:F)</f>
        <v>0</v>
      </c>
      <c r="E8" s="100">
        <f t="shared" si="0"/>
        <v>0</v>
      </c>
      <c r="F8" s="37" t="str">
        <f>'piano conti'!C8</f>
        <v>P</v>
      </c>
      <c r="G8" s="37" t="str">
        <f>'piano conti'!D8</f>
        <v>ATTIVITA</v>
      </c>
      <c r="H8" s="37"/>
      <c r="I8" s="37"/>
      <c r="J8" s="2"/>
    </row>
    <row r="9" spans="1:10" ht="15">
      <c r="A9" s="90" t="str">
        <f>'piano conti'!A9</f>
        <v>00.12</v>
      </c>
      <c r="B9" s="91" t="str">
        <f>'piano conti'!B9</f>
        <v>SOCIO ... C/REINTEGRO</v>
      </c>
      <c r="C9" s="101">
        <f>SUMIF(contabilità!C:C,B9,contabilità!E:E)</f>
        <v>0</v>
      </c>
      <c r="D9" s="101">
        <f>SUMIF(contabilità!C:C,B9,contabilità!F:F)</f>
        <v>0</v>
      </c>
      <c r="E9" s="101">
        <f t="shared" si="0"/>
        <v>0</v>
      </c>
      <c r="F9" s="37" t="str">
        <f>'piano conti'!C9</f>
        <v>P</v>
      </c>
      <c r="G9" s="37" t="str">
        <f>'piano conti'!D9</f>
        <v>ATTIVITA</v>
      </c>
      <c r="H9" s="37"/>
      <c r="I9" s="37"/>
      <c r="J9" s="2"/>
    </row>
    <row r="10" spans="1:10" ht="15">
      <c r="A10" s="90" t="str">
        <f>'piano conti'!A10</f>
        <v>00.13</v>
      </c>
      <c r="B10" s="91" t="str">
        <f>'piano conti'!B10</f>
        <v>SOCIO ... C/PRELEVAMENTI</v>
      </c>
      <c r="C10" s="100">
        <f>SUMIF(contabilità!C:C,B10,contabilità!E:E)</f>
        <v>0</v>
      </c>
      <c r="D10" s="100">
        <f>SUMIF(contabilità!C:C,B10,contabilità!F:F)</f>
        <v>0</v>
      </c>
      <c r="E10" s="100">
        <f t="shared" si="0"/>
        <v>0</v>
      </c>
      <c r="F10" s="37" t="str">
        <f>'piano conti'!C10</f>
        <v>P</v>
      </c>
      <c r="G10" s="37" t="str">
        <f>'piano conti'!D10</f>
        <v>ATTIVITA</v>
      </c>
      <c r="H10" s="37"/>
      <c r="I10" s="37"/>
      <c r="J10" s="2"/>
    </row>
    <row r="11" spans="1:10" ht="15">
      <c r="A11" s="35" t="str">
        <f>'piano conti'!A11</f>
        <v>01.00</v>
      </c>
      <c r="B11" s="38" t="str">
        <f>'piano conti'!B11</f>
        <v>IMMOBILIZZAZIONI IMMATERIALI</v>
      </c>
      <c r="C11" s="101">
        <f>SUMIF(contabilità!C:C,B11,contabilità!E:E)</f>
        <v>0</v>
      </c>
      <c r="D11" s="101">
        <f>SUMIF(contabilità!C:C,B11,contabilità!F:F)</f>
        <v>0</v>
      </c>
      <c r="E11" s="101">
        <f t="shared" si="0"/>
        <v>0</v>
      </c>
      <c r="F11" s="37">
        <f>'piano conti'!C11</f>
        <v>0</v>
      </c>
      <c r="G11" s="37">
        <f>'piano conti'!D11</f>
        <v>0</v>
      </c>
      <c r="H11" s="37"/>
      <c r="I11" s="37"/>
      <c r="J11" s="2"/>
    </row>
    <row r="12" spans="1:10" ht="15">
      <c r="A12" s="90" t="str">
        <f>'piano conti'!A12</f>
        <v>01.01</v>
      </c>
      <c r="B12" s="91" t="str">
        <f>'piano conti'!B12</f>
        <v>COSTI DI IMPIANTO</v>
      </c>
      <c r="C12" s="100">
        <f>SUMIF(contabilità!C:C,B12,contabilità!E:E)</f>
        <v>37600</v>
      </c>
      <c r="D12" s="100">
        <f>SUMIF(contabilità!C:C,B12,contabilità!F:F)</f>
        <v>0</v>
      </c>
      <c r="E12" s="100">
        <f aca="true" t="shared" si="1" ref="E12:E75">C12-D12</f>
        <v>37600</v>
      </c>
      <c r="F12" s="37" t="str">
        <f>'piano conti'!C12</f>
        <v>P</v>
      </c>
      <c r="G12" s="37" t="str">
        <f>'piano conti'!D12</f>
        <v>ATTIVITA</v>
      </c>
      <c r="H12" s="37"/>
      <c r="I12" s="37"/>
      <c r="J12" s="2"/>
    </row>
    <row r="13" spans="1:10" ht="15">
      <c r="A13" s="90" t="str">
        <f>'piano conti'!A13</f>
        <v>01.02</v>
      </c>
      <c r="B13" s="91" t="str">
        <f>'piano conti'!B13</f>
        <v>COSTI DI AMPLIAMENTO</v>
      </c>
      <c r="C13" s="101">
        <f>SUMIF(contabilità!C:C,B13,contabilità!E:E)</f>
        <v>0</v>
      </c>
      <c r="D13" s="101">
        <f>SUMIF(contabilità!C:C,B13,contabilità!F:F)</f>
        <v>0</v>
      </c>
      <c r="E13" s="101">
        <f t="shared" si="1"/>
        <v>0</v>
      </c>
      <c r="F13" s="37" t="str">
        <f>'piano conti'!C13</f>
        <v>P</v>
      </c>
      <c r="G13" s="37" t="str">
        <f>'piano conti'!D13</f>
        <v>ATTIVITA</v>
      </c>
      <c r="H13" s="37"/>
      <c r="I13" s="37"/>
      <c r="J13" s="2"/>
    </row>
    <row r="14" spans="1:10" ht="15">
      <c r="A14" s="90" t="str">
        <f>'piano conti'!A14</f>
        <v>01.03</v>
      </c>
      <c r="B14" s="91" t="str">
        <f>'piano conti'!B14</f>
        <v>COSTI DI RICERCA E SVILUPPO</v>
      </c>
      <c r="C14" s="100">
        <f>SUMIF(contabilità!C:C,B14,contabilità!E:E)</f>
        <v>0</v>
      </c>
      <c r="D14" s="100">
        <f>SUMIF(contabilità!C:C,B14,contabilità!F:F)</f>
        <v>0</v>
      </c>
      <c r="E14" s="100">
        <f t="shared" si="1"/>
        <v>0</v>
      </c>
      <c r="F14" s="37" t="str">
        <f>'piano conti'!C14</f>
        <v>P</v>
      </c>
      <c r="G14" s="37" t="str">
        <f>'piano conti'!D14</f>
        <v>ATTIVITA</v>
      </c>
      <c r="H14" s="37"/>
      <c r="I14" s="37"/>
      <c r="J14" s="2"/>
    </row>
    <row r="15" spans="1:10" ht="15">
      <c r="A15" s="90" t="str">
        <f>'piano conti'!A15</f>
        <v>01.04</v>
      </c>
      <c r="B15" s="91" t="str">
        <f>'piano conti'!B15</f>
        <v>COSTI DI PUBBLICITA' PATRIMONIALIZZATI</v>
      </c>
      <c r="C15" s="101">
        <f>SUMIF(contabilità!C:C,B15,contabilità!E:E)</f>
        <v>0</v>
      </c>
      <c r="D15" s="101">
        <f>SUMIF(contabilità!C:C,B15,contabilità!F:F)</f>
        <v>0</v>
      </c>
      <c r="E15" s="101">
        <f t="shared" si="1"/>
        <v>0</v>
      </c>
      <c r="F15" s="37" t="str">
        <f>'piano conti'!C15</f>
        <v>P</v>
      </c>
      <c r="G15" s="37" t="str">
        <f>'piano conti'!D15</f>
        <v>ATTIVITA</v>
      </c>
      <c r="H15" s="37"/>
      <c r="I15" s="37"/>
      <c r="J15" s="2"/>
    </row>
    <row r="16" spans="1:10" ht="15">
      <c r="A16" s="90" t="str">
        <f>'piano conti'!A16</f>
        <v>01.05</v>
      </c>
      <c r="B16" s="91" t="str">
        <f>'piano conti'!B16</f>
        <v>BREVETTI INDUSTRIALI</v>
      </c>
      <c r="C16" s="100">
        <f>SUMIF(contabilità!C:C,B16,contabilità!E:E)</f>
        <v>0</v>
      </c>
      <c r="D16" s="100">
        <f>SUMIF(contabilità!C:C,B16,contabilità!F:F)</f>
        <v>0</v>
      </c>
      <c r="E16" s="100">
        <f t="shared" si="1"/>
        <v>0</v>
      </c>
      <c r="F16" s="37" t="str">
        <f>'piano conti'!C16</f>
        <v>P</v>
      </c>
      <c r="G16" s="37" t="str">
        <f>'piano conti'!D16</f>
        <v>ATTIVITA</v>
      </c>
      <c r="H16" s="37"/>
      <c r="I16" s="37"/>
      <c r="J16" s="2"/>
    </row>
    <row r="17" spans="1:10" ht="15">
      <c r="A17" s="90" t="str">
        <f>'piano conti'!A17</f>
        <v>01.06</v>
      </c>
      <c r="B17" s="91" t="str">
        <f>'piano conti'!B17</f>
        <v>SOFTWARE</v>
      </c>
      <c r="C17" s="101">
        <f>SUMIF(contabilità!C:C,B17,contabilità!E:E)</f>
        <v>0</v>
      </c>
      <c r="D17" s="101">
        <f>SUMIF(contabilità!C:C,B17,contabilità!F:F)</f>
        <v>0</v>
      </c>
      <c r="E17" s="101">
        <f t="shared" si="1"/>
        <v>0</v>
      </c>
      <c r="F17" s="37" t="str">
        <f>'piano conti'!C17</f>
        <v>P</v>
      </c>
      <c r="G17" s="37" t="str">
        <f>'piano conti'!D17</f>
        <v>ATTIVITA</v>
      </c>
      <c r="H17" s="37"/>
      <c r="I17" s="37"/>
      <c r="J17" s="2"/>
    </row>
    <row r="18" spans="1:10" ht="15">
      <c r="A18" s="90" t="str">
        <f>'piano conti'!A18</f>
        <v>01.07</v>
      </c>
      <c r="B18" s="91" t="str">
        <f>'piano conti'!B18</f>
        <v>CONCESSIONI E LICENZE</v>
      </c>
      <c r="C18" s="100">
        <f>SUMIF(contabilità!C:C,B18,contabilità!E:E)</f>
        <v>0</v>
      </c>
      <c r="D18" s="100">
        <f>SUMIF(contabilità!C:C,B18,contabilità!F:F)</f>
        <v>0</v>
      </c>
      <c r="E18" s="100">
        <f t="shared" si="1"/>
        <v>0</v>
      </c>
      <c r="F18" s="37" t="str">
        <f>'piano conti'!C18</f>
        <v>P</v>
      </c>
      <c r="G18" s="37" t="str">
        <f>'piano conti'!D18</f>
        <v>ATTIVITA</v>
      </c>
      <c r="H18" s="37"/>
      <c r="I18" s="37"/>
      <c r="J18" s="2"/>
    </row>
    <row r="19" spans="1:10" ht="15">
      <c r="A19" s="90" t="str">
        <f>'piano conti'!A19</f>
        <v>01.08</v>
      </c>
      <c r="B19" s="91" t="str">
        <f>'piano conti'!B19</f>
        <v>AVVIAMENTO</v>
      </c>
      <c r="C19" s="101">
        <f>SUMIF(contabilità!C:C,B19,contabilità!E:E)</f>
        <v>0</v>
      </c>
      <c r="D19" s="101">
        <f>SUMIF(contabilità!C:C,B19,contabilità!F:F)</f>
        <v>0</v>
      </c>
      <c r="E19" s="101">
        <f t="shared" si="1"/>
        <v>0</v>
      </c>
      <c r="F19" s="37" t="str">
        <f>'piano conti'!C19</f>
        <v>P</v>
      </c>
      <c r="G19" s="37" t="str">
        <f>'piano conti'!D19</f>
        <v>ATTIVITA</v>
      </c>
      <c r="H19" s="37"/>
      <c r="I19" s="37"/>
      <c r="J19" s="2"/>
    </row>
    <row r="20" spans="1:10" ht="15">
      <c r="A20" s="90" t="str">
        <f>'piano conti'!A20</f>
        <v>01.11</v>
      </c>
      <c r="B20" s="91" t="str">
        <f>'piano conti'!B20</f>
        <v>FONDO AMM. COSTI DI IMPIANTO</v>
      </c>
      <c r="C20" s="100">
        <f>SUMIF(contabilità!C:C,B20,contabilità!E:E)</f>
        <v>0</v>
      </c>
      <c r="D20" s="100">
        <f>SUMIF(contabilità!C:C,B20,contabilità!F:F)</f>
        <v>7520</v>
      </c>
      <c r="E20" s="100">
        <f t="shared" si="1"/>
        <v>-7520</v>
      </c>
      <c r="F20" s="37" t="str">
        <f>'piano conti'!C20</f>
        <v>P</v>
      </c>
      <c r="G20" s="37" t="str">
        <f>'piano conti'!D20</f>
        <v>ATTIVITA</v>
      </c>
      <c r="H20" s="37"/>
      <c r="I20" s="37"/>
      <c r="J20" s="2"/>
    </row>
    <row r="21" spans="1:10" ht="15">
      <c r="A21" s="90" t="str">
        <f>'piano conti'!A21</f>
        <v>01.12</v>
      </c>
      <c r="B21" s="91" t="str">
        <f>'piano conti'!B21</f>
        <v>FONDO AMM. COSTI DI AMPLIAMENTO</v>
      </c>
      <c r="C21" s="101">
        <f>SUMIF(contabilità!C:C,B21,contabilità!E:E)</f>
        <v>0</v>
      </c>
      <c r="D21" s="101">
        <f>SUMIF(contabilità!C:C,B21,contabilità!F:F)</f>
        <v>0</v>
      </c>
      <c r="E21" s="101">
        <f t="shared" si="1"/>
        <v>0</v>
      </c>
      <c r="F21" s="37" t="str">
        <f>'piano conti'!C21</f>
        <v>P</v>
      </c>
      <c r="G21" s="37" t="str">
        <f>'piano conti'!D21</f>
        <v>ATTIVITA</v>
      </c>
      <c r="H21" s="37"/>
      <c r="I21" s="37"/>
      <c r="J21" s="2"/>
    </row>
    <row r="22" spans="1:10" ht="15">
      <c r="A22" s="90" t="str">
        <f>'piano conti'!A22</f>
        <v>01.13</v>
      </c>
      <c r="B22" s="91" t="str">
        <f>'piano conti'!B22</f>
        <v>FONDO AMM. COSTI DI RICERCA E SVILUPPO</v>
      </c>
      <c r="C22" s="100">
        <f>SUMIF(contabilità!C:C,B22,contabilità!E:E)</f>
        <v>0</v>
      </c>
      <c r="D22" s="100">
        <f>SUMIF(contabilità!C:C,B22,contabilità!F:F)</f>
        <v>0</v>
      </c>
      <c r="E22" s="100">
        <f t="shared" si="1"/>
        <v>0</v>
      </c>
      <c r="F22" s="37" t="str">
        <f>'piano conti'!C22</f>
        <v>P</v>
      </c>
      <c r="G22" s="37" t="str">
        <f>'piano conti'!D22</f>
        <v>ATTIVITA</v>
      </c>
      <c r="H22" s="37"/>
      <c r="I22" s="37"/>
      <c r="J22" s="2"/>
    </row>
    <row r="23" spans="1:10" ht="15">
      <c r="A23" s="90" t="str">
        <f>'piano conti'!A23</f>
        <v>01.14</v>
      </c>
      <c r="B23" s="91" t="str">
        <f>'piano conti'!B23</f>
        <v>FONDO AMM. COSTI DI PUBBLICITA'</v>
      </c>
      <c r="C23" s="101">
        <f>SUMIF(contabilità!C:C,B23,contabilità!E:E)</f>
        <v>0</v>
      </c>
      <c r="D23" s="101">
        <f>SUMIF(contabilità!C:C,B23,contabilità!F:F)</f>
        <v>0</v>
      </c>
      <c r="E23" s="101">
        <f t="shared" si="1"/>
        <v>0</v>
      </c>
      <c r="F23" s="37" t="str">
        <f>'piano conti'!C23</f>
        <v>P</v>
      </c>
      <c r="G23" s="37" t="str">
        <f>'piano conti'!D23</f>
        <v>ATTIVITA</v>
      </c>
      <c r="H23" s="37"/>
      <c r="I23" s="37"/>
      <c r="J23" s="2"/>
    </row>
    <row r="24" spans="1:10" ht="15">
      <c r="A24" s="90" t="str">
        <f>'piano conti'!A24</f>
        <v>01.15</v>
      </c>
      <c r="B24" s="91" t="str">
        <f>'piano conti'!B24</f>
        <v>FONDO AMM. BREVETTI INDUSTRIALI</v>
      </c>
      <c r="C24" s="100">
        <f>SUMIF(contabilità!C:C,B24,contabilità!E:E)</f>
        <v>0</v>
      </c>
      <c r="D24" s="100">
        <f>SUMIF(contabilità!C:C,B24,contabilità!F:F)</f>
        <v>0</v>
      </c>
      <c r="E24" s="100">
        <f t="shared" si="1"/>
        <v>0</v>
      </c>
      <c r="F24" s="37" t="str">
        <f>'piano conti'!C24</f>
        <v>P</v>
      </c>
      <c r="G24" s="37" t="str">
        <f>'piano conti'!D24</f>
        <v>ATTIVITA</v>
      </c>
      <c r="H24" s="37"/>
      <c r="I24" s="37"/>
      <c r="J24" s="2"/>
    </row>
    <row r="25" spans="1:10" ht="15">
      <c r="A25" s="90" t="str">
        <f>'piano conti'!A25</f>
        <v>01.16</v>
      </c>
      <c r="B25" s="91" t="str">
        <f>'piano conti'!B25</f>
        <v>FONDO AMM. SOFTWARE</v>
      </c>
      <c r="C25" s="101">
        <f>SUMIF(contabilità!C:C,B25,contabilità!E:E)</f>
        <v>0</v>
      </c>
      <c r="D25" s="101">
        <f>SUMIF(contabilità!C:C,B25,contabilità!F:F)</f>
        <v>0</v>
      </c>
      <c r="E25" s="101">
        <f t="shared" si="1"/>
        <v>0</v>
      </c>
      <c r="F25" s="37" t="str">
        <f>'piano conti'!C25</f>
        <v>P</v>
      </c>
      <c r="G25" s="37" t="str">
        <f>'piano conti'!D25</f>
        <v>ATTIVITA</v>
      </c>
      <c r="H25" s="37"/>
      <c r="I25" s="37"/>
      <c r="J25" s="2"/>
    </row>
    <row r="26" spans="1:10" ht="15">
      <c r="A26" s="90" t="str">
        <f>'piano conti'!A26</f>
        <v>01.17</v>
      </c>
      <c r="B26" s="91" t="str">
        <f>'piano conti'!B26</f>
        <v>FONDO AMM. CONCESSIONI E LICENZE</v>
      </c>
      <c r="C26" s="100">
        <f>SUMIF(contabilità!C:C,B26,contabilità!E:E)</f>
        <v>0</v>
      </c>
      <c r="D26" s="100">
        <f>SUMIF(contabilità!C:C,B26,contabilità!F:F)</f>
        <v>0</v>
      </c>
      <c r="E26" s="100">
        <f t="shared" si="1"/>
        <v>0</v>
      </c>
      <c r="F26" s="37" t="str">
        <f>'piano conti'!C26</f>
        <v>P</v>
      </c>
      <c r="G26" s="37" t="str">
        <f>'piano conti'!D26</f>
        <v>ATTIVITA</v>
      </c>
      <c r="H26" s="37"/>
      <c r="I26" s="37"/>
      <c r="J26" s="2"/>
    </row>
    <row r="27" spans="1:10" ht="15">
      <c r="A27" s="90" t="str">
        <f>'piano conti'!A27</f>
        <v>01.18</v>
      </c>
      <c r="B27" s="91" t="str">
        <f>'piano conti'!B27</f>
        <v>FONDO AMM. AVVIAMENTO</v>
      </c>
      <c r="C27" s="101">
        <f>SUMIF(contabilità!C:C,B27,contabilità!E:E)</f>
        <v>0</v>
      </c>
      <c r="D27" s="101">
        <f>SUMIF(contabilità!C:C,B27,contabilità!F:F)</f>
        <v>0</v>
      </c>
      <c r="E27" s="101">
        <f t="shared" si="1"/>
        <v>0</v>
      </c>
      <c r="F27" s="37" t="str">
        <f>'piano conti'!C27</f>
        <v>P</v>
      </c>
      <c r="G27" s="37" t="str">
        <f>'piano conti'!D27</f>
        <v>ATTIVITA</v>
      </c>
      <c r="H27" s="37"/>
      <c r="I27" s="37"/>
      <c r="J27" s="2"/>
    </row>
    <row r="28" spans="1:10" ht="15">
      <c r="A28" s="90" t="str">
        <f>'piano conti'!A28</f>
        <v>01.30</v>
      </c>
      <c r="B28" s="91" t="str">
        <f>'piano conti'!B28</f>
        <v>IMMOBILIZZAZIONI IMMATERIALI IN CORSO</v>
      </c>
      <c r="C28" s="100">
        <f>SUMIF(contabilità!C:C,B28,contabilità!E:E)</f>
        <v>0</v>
      </c>
      <c r="D28" s="100">
        <f>SUMIF(contabilità!C:C,B28,contabilità!F:F)</f>
        <v>0</v>
      </c>
      <c r="E28" s="100">
        <f t="shared" si="1"/>
        <v>0</v>
      </c>
      <c r="F28" s="37" t="str">
        <f>'piano conti'!C28</f>
        <v>P</v>
      </c>
      <c r="G28" s="37" t="str">
        <f>'piano conti'!D28</f>
        <v>ATTIVITA</v>
      </c>
      <c r="H28" s="37"/>
      <c r="I28" s="37"/>
      <c r="J28" s="2"/>
    </row>
    <row r="29" spans="1:10" ht="15">
      <c r="A29" s="90" t="str">
        <f>'piano conti'!A29</f>
        <v>01.31</v>
      </c>
      <c r="B29" s="91" t="str">
        <f>'piano conti'!B29</f>
        <v>FORNITORI IMMOB. IMMAT. C/ACCONTI</v>
      </c>
      <c r="C29" s="101">
        <f>SUMIF(contabilità!C:C,B29,contabilità!E:E)</f>
        <v>0</v>
      </c>
      <c r="D29" s="101">
        <f>SUMIF(contabilità!C:C,B29,contabilità!F:F)</f>
        <v>0</v>
      </c>
      <c r="E29" s="101">
        <f t="shared" si="1"/>
        <v>0</v>
      </c>
      <c r="F29" s="37" t="str">
        <f>'piano conti'!C29</f>
        <v>P</v>
      </c>
      <c r="G29" s="37" t="str">
        <f>'piano conti'!D29</f>
        <v>ATTIVITA</v>
      </c>
      <c r="H29" s="37"/>
      <c r="I29" s="37"/>
      <c r="J29" s="2"/>
    </row>
    <row r="30" spans="1:10" ht="15">
      <c r="A30" s="35" t="str">
        <f>'piano conti'!A30</f>
        <v>02.00</v>
      </c>
      <c r="B30" s="35" t="str">
        <f>'piano conti'!B30</f>
        <v>IMMOBILIZZAZIONI MATERIALI</v>
      </c>
      <c r="C30" s="100">
        <f>SUMIF(contabilità!C:C,B30,contabilità!E:E)</f>
        <v>0</v>
      </c>
      <c r="D30" s="100">
        <f>SUMIF(contabilità!C:C,B30,contabilità!F:F)</f>
        <v>0</v>
      </c>
      <c r="E30" s="100">
        <f t="shared" si="1"/>
        <v>0</v>
      </c>
      <c r="F30" s="37">
        <f>'piano conti'!C30</f>
        <v>0</v>
      </c>
      <c r="G30" s="37">
        <f>'piano conti'!D30</f>
        <v>0</v>
      </c>
      <c r="H30" s="37"/>
      <c r="I30" s="37"/>
      <c r="J30" s="2"/>
    </row>
    <row r="31" spans="1:10" ht="15">
      <c r="A31" s="90" t="str">
        <f>'piano conti'!A31</f>
        <v>02.01</v>
      </c>
      <c r="B31" s="90" t="str">
        <f>'piano conti'!B31</f>
        <v>TERRENI</v>
      </c>
      <c r="C31" s="101">
        <f>SUMIF(contabilità!C:C,B31,contabilità!E:E)</f>
        <v>0</v>
      </c>
      <c r="D31" s="101">
        <f>SUMIF(contabilità!C:C,B31,contabilità!F:F)</f>
        <v>0</v>
      </c>
      <c r="E31" s="101">
        <f t="shared" si="1"/>
        <v>0</v>
      </c>
      <c r="F31" s="37" t="str">
        <f>'piano conti'!C31</f>
        <v>P</v>
      </c>
      <c r="G31" s="37" t="str">
        <f>'piano conti'!D31</f>
        <v>ATTIVITA</v>
      </c>
      <c r="H31" s="37"/>
      <c r="I31" s="37"/>
      <c r="J31" s="2"/>
    </row>
    <row r="32" spans="1:10" ht="15">
      <c r="A32" s="90" t="str">
        <f>'piano conti'!A32</f>
        <v>02.02</v>
      </c>
      <c r="B32" s="90" t="str">
        <f>'piano conti'!B32</f>
        <v>FABBRICATI</v>
      </c>
      <c r="C32" s="100">
        <f>SUMIF(contabilità!C:C,B32,contabilità!E:E)</f>
        <v>200000</v>
      </c>
      <c r="D32" s="100">
        <f>SUMIF(contabilità!C:C,B32,contabilità!F:F)</f>
        <v>0</v>
      </c>
      <c r="E32" s="100">
        <f t="shared" si="1"/>
        <v>200000</v>
      </c>
      <c r="F32" s="37" t="str">
        <f>'piano conti'!C32</f>
        <v>P</v>
      </c>
      <c r="G32" s="37" t="str">
        <f>'piano conti'!D32</f>
        <v>ATTIVITA</v>
      </c>
      <c r="H32" s="37"/>
      <c r="I32" s="37"/>
      <c r="J32" s="2"/>
    </row>
    <row r="33" spans="1:10" ht="15">
      <c r="A33" s="90" t="str">
        <f>'piano conti'!A33</f>
        <v>02.03</v>
      </c>
      <c r="B33" s="90" t="str">
        <f>'piano conti'!B33</f>
        <v>IMPIANTI</v>
      </c>
      <c r="C33" s="101">
        <f>SUMIF(contabilità!C:C,B33,contabilità!E:E)</f>
        <v>0</v>
      </c>
      <c r="D33" s="101">
        <f>SUMIF(contabilità!C:C,B33,contabilità!F:F)</f>
        <v>0</v>
      </c>
      <c r="E33" s="101">
        <f t="shared" si="1"/>
        <v>0</v>
      </c>
      <c r="F33" s="37" t="str">
        <f>'piano conti'!C33</f>
        <v>P</v>
      </c>
      <c r="G33" s="37" t="str">
        <f>'piano conti'!D33</f>
        <v>ATTIVITA</v>
      </c>
      <c r="H33" s="37"/>
      <c r="I33" s="37"/>
      <c r="J33" s="2"/>
    </row>
    <row r="34" spans="1:10" ht="15">
      <c r="A34" s="90" t="str">
        <f>'piano conti'!A34</f>
        <v>02.04</v>
      </c>
      <c r="B34" s="90" t="str">
        <f>'piano conti'!B34</f>
        <v>MACCHINARI</v>
      </c>
      <c r="C34" s="100">
        <f>SUMIF(contabilità!C:C,B34,contabilità!E:E)</f>
        <v>350000</v>
      </c>
      <c r="D34" s="100">
        <f>SUMIF(contabilità!C:C,B34,contabilità!F:F)</f>
        <v>0</v>
      </c>
      <c r="E34" s="100">
        <f t="shared" si="1"/>
        <v>350000</v>
      </c>
      <c r="F34" s="37" t="str">
        <f>'piano conti'!C34</f>
        <v>P</v>
      </c>
      <c r="G34" s="37" t="str">
        <f>'piano conti'!D34</f>
        <v>ATTIVITA</v>
      </c>
      <c r="H34" s="37"/>
      <c r="I34" s="37"/>
      <c r="J34" s="2"/>
    </row>
    <row r="35" spans="1:10" ht="15">
      <c r="A35" s="90" t="str">
        <f>'piano conti'!A35</f>
        <v>02.05</v>
      </c>
      <c r="B35" s="90" t="str">
        <f>'piano conti'!B35</f>
        <v>ATTREZZATURE INDUSTRIALI</v>
      </c>
      <c r="C35" s="101">
        <f>SUMIF(contabilità!C:C,B35,contabilità!E:E)</f>
        <v>0</v>
      </c>
      <c r="D35" s="101">
        <f>SUMIF(contabilità!C:C,B35,contabilità!F:F)</f>
        <v>0</v>
      </c>
      <c r="E35" s="101">
        <f t="shared" si="1"/>
        <v>0</v>
      </c>
      <c r="F35" s="37" t="str">
        <f>'piano conti'!C35</f>
        <v>P</v>
      </c>
      <c r="G35" s="37" t="str">
        <f>'piano conti'!D35</f>
        <v>ATTIVITA</v>
      </c>
      <c r="H35" s="37"/>
      <c r="I35" s="37"/>
      <c r="J35" s="2"/>
    </row>
    <row r="36" spans="1:10" ht="15">
      <c r="A36" s="90" t="str">
        <f>'piano conti'!A36</f>
        <v>02.06</v>
      </c>
      <c r="B36" s="90" t="str">
        <f>'piano conti'!B36</f>
        <v>ATTREZZATURE COMMERCIALI</v>
      </c>
      <c r="C36" s="100">
        <f>SUMIF(contabilità!C:C,B36,contabilità!E:E)</f>
        <v>0</v>
      </c>
      <c r="D36" s="100">
        <f>SUMIF(contabilità!C:C,B36,contabilità!F:F)</f>
        <v>0</v>
      </c>
      <c r="E36" s="100">
        <f t="shared" si="1"/>
        <v>0</v>
      </c>
      <c r="F36" s="37" t="str">
        <f>'piano conti'!C36</f>
        <v>P</v>
      </c>
      <c r="G36" s="37" t="str">
        <f>'piano conti'!D36</f>
        <v>ATTIVITA</v>
      </c>
      <c r="H36" s="37"/>
      <c r="I36" s="37"/>
      <c r="J36" s="2"/>
    </row>
    <row r="37" spans="1:10" ht="15">
      <c r="A37" s="90" t="str">
        <f>'piano conti'!A37</f>
        <v>02.07</v>
      </c>
      <c r="B37" s="90" t="str">
        <f>'piano conti'!B37</f>
        <v>MACCHINE D'UFFICIO</v>
      </c>
      <c r="C37" s="101">
        <f>SUMIF(contabilità!C:C,B37,contabilità!E:E)</f>
        <v>0</v>
      </c>
      <c r="D37" s="101">
        <f>SUMIF(contabilità!C:C,B37,contabilità!F:F)</f>
        <v>0</v>
      </c>
      <c r="E37" s="101">
        <f t="shared" si="1"/>
        <v>0</v>
      </c>
      <c r="F37" s="37" t="str">
        <f>'piano conti'!C37</f>
        <v>P</v>
      </c>
      <c r="G37" s="37" t="str">
        <f>'piano conti'!D37</f>
        <v>ATTIVITA</v>
      </c>
      <c r="H37" s="37"/>
      <c r="I37" s="37"/>
      <c r="J37" s="2"/>
    </row>
    <row r="38" spans="1:10" ht="15">
      <c r="A38" s="90" t="str">
        <f>'piano conti'!A38</f>
        <v>02.08</v>
      </c>
      <c r="B38" s="90" t="str">
        <f>'piano conti'!B38</f>
        <v>ARREDAMENTO</v>
      </c>
      <c r="C38" s="100">
        <f>SUMIF(contabilità!C:C,B38,contabilità!E:E)</f>
        <v>0</v>
      </c>
      <c r="D38" s="100">
        <f>SUMIF(contabilità!C:C,B38,contabilità!F:F)</f>
        <v>0</v>
      </c>
      <c r="E38" s="100">
        <f t="shared" si="1"/>
        <v>0</v>
      </c>
      <c r="F38" s="37" t="str">
        <f>'piano conti'!C38</f>
        <v>P</v>
      </c>
      <c r="G38" s="37" t="str">
        <f>'piano conti'!D38</f>
        <v>ATTIVITA</v>
      </c>
      <c r="H38" s="37"/>
      <c r="I38" s="37"/>
      <c r="J38" s="2"/>
    </row>
    <row r="39" spans="1:10" ht="15">
      <c r="A39" s="90" t="str">
        <f>'piano conti'!A39</f>
        <v>02.09</v>
      </c>
      <c r="B39" s="90" t="str">
        <f>'piano conti'!B39</f>
        <v>AUTOMEZZI</v>
      </c>
      <c r="C39" s="101">
        <f>SUMIF(contabilità!C:C,B39,contabilità!E:E)</f>
        <v>0</v>
      </c>
      <c r="D39" s="101">
        <f>SUMIF(contabilità!C:C,B39,contabilità!F:F)</f>
        <v>0</v>
      </c>
      <c r="E39" s="101">
        <f t="shared" si="1"/>
        <v>0</v>
      </c>
      <c r="F39" s="37" t="str">
        <f>'piano conti'!C39</f>
        <v>P</v>
      </c>
      <c r="G39" s="37" t="str">
        <f>'piano conti'!D39</f>
        <v>ATTIVITA</v>
      </c>
      <c r="H39" s="37"/>
      <c r="I39" s="37"/>
      <c r="J39" s="2"/>
    </row>
    <row r="40" spans="1:10" ht="15">
      <c r="A40" s="90" t="str">
        <f>'piano conti'!A40</f>
        <v>02.10</v>
      </c>
      <c r="B40" s="90" t="str">
        <f>'piano conti'!B40</f>
        <v>IMBALLAGGI DUREVOLI</v>
      </c>
      <c r="C40" s="100">
        <f>SUMIF(contabilità!C:C,B40,contabilità!E:E)</f>
        <v>0</v>
      </c>
      <c r="D40" s="100">
        <f>SUMIF(contabilità!C:C,B40,contabilità!F:F)</f>
        <v>0</v>
      </c>
      <c r="E40" s="100">
        <f t="shared" si="1"/>
        <v>0</v>
      </c>
      <c r="F40" s="37" t="str">
        <f>'piano conti'!C40</f>
        <v>P</v>
      </c>
      <c r="G40" s="37" t="str">
        <f>'piano conti'!D40</f>
        <v>ATTIVITA</v>
      </c>
      <c r="H40" s="37"/>
      <c r="I40" s="37"/>
      <c r="J40" s="2"/>
    </row>
    <row r="41" spans="1:10" ht="15">
      <c r="A41" s="90" t="str">
        <f>'piano conti'!A41</f>
        <v>02.12</v>
      </c>
      <c r="B41" s="90" t="str">
        <f>'piano conti'!B41</f>
        <v>FONDO AMM. FABBRICATI</v>
      </c>
      <c r="C41" s="101">
        <f>SUMIF(contabilità!C:C,B41,contabilità!E:E)</f>
        <v>0</v>
      </c>
      <c r="D41" s="101">
        <f>SUMIF(contabilità!C:C,B41,contabilità!F:F)</f>
        <v>0</v>
      </c>
      <c r="E41" s="101">
        <f t="shared" si="1"/>
        <v>0</v>
      </c>
      <c r="F41" s="37" t="str">
        <f>'piano conti'!C41</f>
        <v>P</v>
      </c>
      <c r="G41" s="37" t="str">
        <f>'piano conti'!D41</f>
        <v>ATTIVITA</v>
      </c>
      <c r="H41" s="37"/>
      <c r="I41" s="37"/>
      <c r="J41" s="2"/>
    </row>
    <row r="42" spans="1:10" ht="15">
      <c r="A42" s="90" t="str">
        <f>'piano conti'!A42</f>
        <v>02.13</v>
      </c>
      <c r="B42" s="90" t="str">
        <f>'piano conti'!B42</f>
        <v>FONDO AMM. IMPIANTI</v>
      </c>
      <c r="C42" s="100">
        <f>SUMIF(contabilità!C:C,B42,contabilità!E:E)</f>
        <v>0</v>
      </c>
      <c r="D42" s="100">
        <f>SUMIF(contabilità!C:C,B42,contabilità!F:F)</f>
        <v>0</v>
      </c>
      <c r="E42" s="100">
        <f t="shared" si="1"/>
        <v>0</v>
      </c>
      <c r="F42" s="37" t="str">
        <f>'piano conti'!C42</f>
        <v>P</v>
      </c>
      <c r="G42" s="37" t="str">
        <f>'piano conti'!D42</f>
        <v>ATTIVITA</v>
      </c>
      <c r="H42" s="37"/>
      <c r="I42" s="37"/>
      <c r="J42" s="2"/>
    </row>
    <row r="43" spans="1:10" ht="15">
      <c r="A43" s="90" t="str">
        <f>'piano conti'!A43</f>
        <v>02.14</v>
      </c>
      <c r="B43" s="90" t="str">
        <f>'piano conti'!B43</f>
        <v>FONDO AMM. MACCHINARI</v>
      </c>
      <c r="C43" s="101">
        <f>SUMIF(contabilità!C:C,B43,contabilità!E:E)</f>
        <v>0</v>
      </c>
      <c r="D43" s="101">
        <f>SUMIF(contabilità!C:C,B43,contabilità!F:F)</f>
        <v>0</v>
      </c>
      <c r="E43" s="101">
        <f t="shared" si="1"/>
        <v>0</v>
      </c>
      <c r="F43" s="37" t="str">
        <f>'piano conti'!C43</f>
        <v>P</v>
      </c>
      <c r="G43" s="37" t="str">
        <f>'piano conti'!D43</f>
        <v>ATTIVITA</v>
      </c>
      <c r="H43" s="37"/>
      <c r="I43" s="37"/>
      <c r="J43" s="2"/>
    </row>
    <row r="44" spans="1:10" ht="15">
      <c r="A44" s="90" t="str">
        <f>'piano conti'!A44</f>
        <v>02.15</v>
      </c>
      <c r="B44" s="90" t="str">
        <f>'piano conti'!B44</f>
        <v>FONDO AMM. ATTREZZATURE INDUSTRIALI</v>
      </c>
      <c r="C44" s="100">
        <f>SUMIF(contabilità!C:C,B44,contabilità!E:E)</f>
        <v>0</v>
      </c>
      <c r="D44" s="100">
        <f>SUMIF(contabilità!C:C,B44,contabilità!F:F)</f>
        <v>0</v>
      </c>
      <c r="E44" s="100">
        <f t="shared" si="1"/>
        <v>0</v>
      </c>
      <c r="F44" s="37" t="str">
        <f>'piano conti'!C44</f>
        <v>P</v>
      </c>
      <c r="G44" s="37" t="str">
        <f>'piano conti'!D44</f>
        <v>ATTIVITA</v>
      </c>
      <c r="H44" s="37"/>
      <c r="I44" s="37"/>
      <c r="J44" s="2"/>
    </row>
    <row r="45" spans="1:10" ht="15">
      <c r="A45" s="90" t="str">
        <f>'piano conti'!A45</f>
        <v>02.16</v>
      </c>
      <c r="B45" s="90" t="str">
        <f>'piano conti'!B45</f>
        <v>FONDO AMM. ATTREZZATURE COMMERCIALI</v>
      </c>
      <c r="C45" s="101">
        <f>SUMIF(contabilità!C:C,B45,contabilità!E:E)</f>
        <v>0</v>
      </c>
      <c r="D45" s="101">
        <f>SUMIF(contabilità!C:C,B45,contabilità!F:F)</f>
        <v>0</v>
      </c>
      <c r="E45" s="101">
        <f t="shared" si="1"/>
        <v>0</v>
      </c>
      <c r="F45" s="37" t="str">
        <f>'piano conti'!C45</f>
        <v>P</v>
      </c>
      <c r="G45" s="37" t="str">
        <f>'piano conti'!D45</f>
        <v>ATTIVITA</v>
      </c>
      <c r="H45" s="37"/>
      <c r="I45" s="37"/>
      <c r="J45" s="2"/>
    </row>
    <row r="46" spans="1:10" ht="15">
      <c r="A46" s="90" t="str">
        <f>'piano conti'!A46</f>
        <v>02.17</v>
      </c>
      <c r="B46" s="90" t="str">
        <f>'piano conti'!B46</f>
        <v>FONDO AMM. MACCHINE D'UFFICIO</v>
      </c>
      <c r="C46" s="100">
        <f>SUMIF(contabilità!C:C,B46,contabilità!E:E)</f>
        <v>0</v>
      </c>
      <c r="D46" s="100">
        <f>SUMIF(contabilità!C:C,B46,contabilità!F:F)</f>
        <v>0</v>
      </c>
      <c r="E46" s="100">
        <f t="shared" si="1"/>
        <v>0</v>
      </c>
      <c r="F46" s="37" t="str">
        <f>'piano conti'!C46</f>
        <v>P</v>
      </c>
      <c r="G46" s="37" t="str">
        <f>'piano conti'!D46</f>
        <v>ATTIVITA</v>
      </c>
      <c r="H46" s="37"/>
      <c r="I46" s="37"/>
      <c r="J46" s="2"/>
    </row>
    <row r="47" spans="1:10" ht="15">
      <c r="A47" s="90" t="str">
        <f>'piano conti'!A47</f>
        <v>02.18</v>
      </c>
      <c r="B47" s="90" t="str">
        <f>'piano conti'!B47</f>
        <v>FONDO AMM. ARREDAMENTO</v>
      </c>
      <c r="C47" s="101">
        <f>SUMIF(contabilità!C:C,B47,contabilità!E:E)</f>
        <v>0</v>
      </c>
      <c r="D47" s="101">
        <f>SUMIF(contabilità!C:C,B47,contabilità!F:F)</f>
        <v>0</v>
      </c>
      <c r="E47" s="101">
        <f t="shared" si="1"/>
        <v>0</v>
      </c>
      <c r="F47" s="37" t="str">
        <f>'piano conti'!C47</f>
        <v>P</v>
      </c>
      <c r="G47" s="37" t="str">
        <f>'piano conti'!D47</f>
        <v>ATTIVITA</v>
      </c>
      <c r="H47" s="37"/>
      <c r="I47" s="37"/>
      <c r="J47" s="2"/>
    </row>
    <row r="48" spans="1:10" ht="15">
      <c r="A48" s="90" t="str">
        <f>'piano conti'!A48</f>
        <v>02.19</v>
      </c>
      <c r="B48" s="90" t="str">
        <f>'piano conti'!B48</f>
        <v>FONDO AMM. AUTOMEZZI</v>
      </c>
      <c r="C48" s="100">
        <f>SUMIF(contabilità!C:C,B48,contabilità!E:E)</f>
        <v>0</v>
      </c>
      <c r="D48" s="100">
        <f>SUMIF(contabilità!C:C,B48,contabilità!F:F)</f>
        <v>0</v>
      </c>
      <c r="E48" s="100">
        <f t="shared" si="1"/>
        <v>0</v>
      </c>
      <c r="F48" s="37" t="str">
        <f>'piano conti'!C48</f>
        <v>P</v>
      </c>
      <c r="G48" s="37" t="str">
        <f>'piano conti'!D48</f>
        <v>ATTIVITA</v>
      </c>
      <c r="H48" s="37"/>
      <c r="I48" s="37"/>
      <c r="J48" s="2"/>
    </row>
    <row r="49" spans="1:10" ht="15">
      <c r="A49" s="90" t="str">
        <f>'piano conti'!A49</f>
        <v>02.20</v>
      </c>
      <c r="B49" s="90" t="str">
        <f>'piano conti'!B49</f>
        <v>FONDO AMM. IMBALLAGGI DUREVOLI</v>
      </c>
      <c r="C49" s="101">
        <f>SUMIF(contabilità!C:C,B49,contabilità!E:E)</f>
        <v>0</v>
      </c>
      <c r="D49" s="101">
        <f>SUMIF(contabilità!C:C,B49,contabilità!F:F)</f>
        <v>0</v>
      </c>
      <c r="E49" s="101">
        <f t="shared" si="1"/>
        <v>0</v>
      </c>
      <c r="F49" s="37" t="str">
        <f>'piano conti'!C49</f>
        <v>P</v>
      </c>
      <c r="G49" s="37" t="str">
        <f>'piano conti'!D49</f>
        <v>ATTIVITA</v>
      </c>
      <c r="H49" s="37"/>
      <c r="I49" s="37"/>
      <c r="J49" s="2"/>
    </row>
    <row r="50" spans="1:10" ht="15">
      <c r="A50" s="90" t="str">
        <f>'piano conti'!A50</f>
        <v>02.21</v>
      </c>
      <c r="B50" s="90" t="str">
        <f>'piano conti'!B50</f>
        <v>FONDO SVALUTAZIONE TERRENI E FABBRICATI</v>
      </c>
      <c r="C50" s="100">
        <f>SUMIF(contabilità!C:C,B50,contabilità!E:E)</f>
        <v>0</v>
      </c>
      <c r="D50" s="100">
        <f>SUMIF(contabilità!C:C,B50,contabilità!F:F)</f>
        <v>0</v>
      </c>
      <c r="E50" s="100">
        <f t="shared" si="1"/>
        <v>0</v>
      </c>
      <c r="F50" s="37" t="str">
        <f>'piano conti'!C50</f>
        <v>P</v>
      </c>
      <c r="G50" s="37" t="str">
        <f>'piano conti'!D50</f>
        <v>ATTIVITA</v>
      </c>
      <c r="H50" s="37"/>
      <c r="I50" s="37"/>
      <c r="J50" s="2"/>
    </row>
    <row r="51" spans="1:10" ht="15">
      <c r="A51" s="90" t="str">
        <f>'piano conti'!A51</f>
        <v>02.22</v>
      </c>
      <c r="B51" s="90" t="str">
        <f>'piano conti'!B51</f>
        <v>FONDO SVALUTAZIONE IMPIANTI</v>
      </c>
      <c r="C51" s="101">
        <f>SUMIF(contabilità!C:C,B51,contabilità!E:E)</f>
        <v>0</v>
      </c>
      <c r="D51" s="101">
        <f>SUMIF(contabilità!C:C,B51,contabilità!F:F)</f>
        <v>0</v>
      </c>
      <c r="E51" s="101">
        <f t="shared" si="1"/>
        <v>0</v>
      </c>
      <c r="F51" s="37" t="str">
        <f>'piano conti'!C51</f>
        <v>P</v>
      </c>
      <c r="G51" s="37" t="str">
        <f>'piano conti'!D51</f>
        <v>ATTIVITA</v>
      </c>
      <c r="H51" s="37"/>
      <c r="I51" s="37"/>
      <c r="J51" s="2"/>
    </row>
    <row r="52" spans="1:10" ht="15">
      <c r="A52" s="90" t="str">
        <f>'piano conti'!A52</f>
        <v>02.30</v>
      </c>
      <c r="B52" s="90" t="str">
        <f>'piano conti'!B52</f>
        <v>IMMOBILIZZAZIONI IN CORSO</v>
      </c>
      <c r="C52" s="100">
        <f>SUMIF(contabilità!C:C,B52,contabilità!E:E)</f>
        <v>0</v>
      </c>
      <c r="D52" s="100">
        <f>SUMIF(contabilità!C:C,B52,contabilità!F:F)</f>
        <v>0</v>
      </c>
      <c r="E52" s="100">
        <f t="shared" si="1"/>
        <v>0</v>
      </c>
      <c r="F52" s="37" t="str">
        <f>'piano conti'!C52</f>
        <v>P</v>
      </c>
      <c r="G52" s="37" t="str">
        <f>'piano conti'!D52</f>
        <v>ATTIVITA</v>
      </c>
      <c r="H52" s="37"/>
      <c r="I52" s="37"/>
      <c r="J52" s="2"/>
    </row>
    <row r="53" spans="1:10" ht="15">
      <c r="A53" s="90" t="str">
        <f>'piano conti'!A53</f>
        <v>02.31</v>
      </c>
      <c r="B53" s="90" t="str">
        <f>'piano conti'!B53</f>
        <v>FORNITORI IMMOB.MATERIALI C/ACCONTI</v>
      </c>
      <c r="C53" s="101">
        <f>SUMIF(contabilità!C:C,B53,contabilità!E:E)</f>
        <v>0</v>
      </c>
      <c r="D53" s="101">
        <f>SUMIF(contabilità!C:C,B53,contabilità!F:F)</f>
        <v>0</v>
      </c>
      <c r="E53" s="101">
        <f t="shared" si="1"/>
        <v>0</v>
      </c>
      <c r="F53" s="37" t="str">
        <f>'piano conti'!C53</f>
        <v>P</v>
      </c>
      <c r="G53" s="37" t="str">
        <f>'piano conti'!D53</f>
        <v>ATTIVITA</v>
      </c>
      <c r="H53" s="37"/>
      <c r="I53" s="37"/>
      <c r="J53" s="2"/>
    </row>
    <row r="54" spans="1:10" ht="15">
      <c r="A54" s="35" t="str">
        <f>'piano conti'!A54</f>
        <v>03.00</v>
      </c>
      <c r="B54" s="51" t="str">
        <f>'piano conti'!B54</f>
        <v>IMMOBILIZZAZIONI FINANZIARIE</v>
      </c>
      <c r="C54" s="100">
        <f>SUMIF(contabilità!C:C,B54,contabilità!E:E)</f>
        <v>0</v>
      </c>
      <c r="D54" s="100">
        <f>SUMIF(contabilità!C:C,B54,contabilità!F:F)</f>
        <v>0</v>
      </c>
      <c r="E54" s="100">
        <f t="shared" si="1"/>
        <v>0</v>
      </c>
      <c r="F54" s="37">
        <f>'piano conti'!C54</f>
        <v>0</v>
      </c>
      <c r="G54" s="37">
        <f>'piano conti'!D54</f>
        <v>0</v>
      </c>
      <c r="H54" s="37"/>
      <c r="I54" s="37"/>
      <c r="J54" s="2"/>
    </row>
    <row r="55" spans="1:10" ht="15">
      <c r="A55" s="37" t="str">
        <f>'piano conti'!A55</f>
        <v>03.01</v>
      </c>
      <c r="B55" s="37" t="str">
        <f>'piano conti'!B55</f>
        <v>PARTECIPAZIONI IN CONTROLLATE</v>
      </c>
      <c r="C55" s="101">
        <f>SUMIF(contabilità!C:C,B55,contabilità!E:E)</f>
        <v>0</v>
      </c>
      <c r="D55" s="101">
        <f>SUMIF(contabilità!C:C,B55,contabilità!F:F)</f>
        <v>0</v>
      </c>
      <c r="E55" s="101">
        <f t="shared" si="1"/>
        <v>0</v>
      </c>
      <c r="F55" s="37" t="str">
        <f>'piano conti'!C55</f>
        <v>P</v>
      </c>
      <c r="G55" s="37" t="str">
        <f>'piano conti'!D55</f>
        <v>ATTIVITA</v>
      </c>
      <c r="H55" s="37"/>
      <c r="I55" s="37"/>
      <c r="J55" s="2"/>
    </row>
    <row r="56" spans="1:10" ht="15">
      <c r="A56" s="37" t="str">
        <f>'piano conti'!A56</f>
        <v>03.02</v>
      </c>
      <c r="B56" s="37" t="str">
        <f>'piano conti'!B56</f>
        <v>PARTECIPAZIONI IN COLLEGATE</v>
      </c>
      <c r="C56" s="100">
        <f>SUMIF(contabilità!C:C,B56,contabilità!E:E)</f>
        <v>0</v>
      </c>
      <c r="D56" s="100">
        <f>SUMIF(contabilità!C:C,B56,contabilità!F:F)</f>
        <v>0</v>
      </c>
      <c r="E56" s="100">
        <f t="shared" si="1"/>
        <v>0</v>
      </c>
      <c r="F56" s="37" t="str">
        <f>'piano conti'!C56</f>
        <v>P</v>
      </c>
      <c r="G56" s="37" t="str">
        <f>'piano conti'!D56</f>
        <v>ATTIVITA</v>
      </c>
      <c r="H56" s="37"/>
      <c r="I56" s="37"/>
      <c r="J56" s="2"/>
    </row>
    <row r="57" spans="1:10" ht="15">
      <c r="A57" s="37" t="str">
        <f>'piano conti'!A57</f>
        <v>03.03</v>
      </c>
      <c r="B57" s="37" t="str">
        <f>'piano conti'!B57</f>
        <v>PARTECIPAZIONI IN CONTROLLANTI</v>
      </c>
      <c r="C57" s="101">
        <f>SUMIF(contabilità!C:C,B57,contabilità!E:E)</f>
        <v>0</v>
      </c>
      <c r="D57" s="101">
        <f>SUMIF(contabilità!C:C,B57,contabilità!F:F)</f>
        <v>0</v>
      </c>
      <c r="E57" s="101">
        <f t="shared" si="1"/>
        <v>0</v>
      </c>
      <c r="F57" s="37" t="str">
        <f>'piano conti'!C57</f>
        <v>P</v>
      </c>
      <c r="G57" s="37" t="str">
        <f>'piano conti'!D57</f>
        <v>ATTIVITA</v>
      </c>
      <c r="H57" s="37"/>
      <c r="I57" s="37"/>
      <c r="J57" s="2"/>
    </row>
    <row r="58" spans="1:10" ht="15">
      <c r="A58" s="37" t="str">
        <f>'piano conti'!A58</f>
        <v>03.04</v>
      </c>
      <c r="B58" s="50" t="str">
        <f>'piano conti'!B58</f>
        <v>PARTECIPAZIONI DIVERSE</v>
      </c>
      <c r="C58" s="100">
        <f>SUMIF(contabilità!C:C,B58,contabilità!E:E)</f>
        <v>0</v>
      </c>
      <c r="D58" s="100">
        <f>SUMIF(contabilità!C:C,B58,contabilità!F:F)</f>
        <v>0</v>
      </c>
      <c r="E58" s="100">
        <f t="shared" si="1"/>
        <v>0</v>
      </c>
      <c r="F58" s="37" t="str">
        <f>'piano conti'!C58</f>
        <v>P</v>
      </c>
      <c r="G58" s="37" t="str">
        <f>'piano conti'!D58</f>
        <v>ATTIVITA</v>
      </c>
      <c r="H58" s="37"/>
      <c r="I58" s="37"/>
      <c r="J58" s="2"/>
    </row>
    <row r="59" spans="1:10" ht="15">
      <c r="A59" s="37" t="str">
        <f>'piano conti'!A59</f>
        <v>03.10</v>
      </c>
      <c r="B59" s="50" t="str">
        <f>'piano conti'!B59</f>
        <v>PRESTITI A CONTROLLATE</v>
      </c>
      <c r="C59" s="101">
        <f>SUMIF(contabilità!C:C,B59,contabilità!E:E)</f>
        <v>0</v>
      </c>
      <c r="D59" s="101">
        <f>SUMIF(contabilità!C:C,B59,contabilità!F:F)</f>
        <v>0</v>
      </c>
      <c r="E59" s="101">
        <f t="shared" si="1"/>
        <v>0</v>
      </c>
      <c r="F59" s="37" t="str">
        <f>'piano conti'!C59</f>
        <v>P</v>
      </c>
      <c r="G59" s="37" t="str">
        <f>'piano conti'!D59</f>
        <v>ATTIVITA</v>
      </c>
      <c r="H59" s="37"/>
      <c r="I59" s="37"/>
      <c r="J59" s="2"/>
    </row>
    <row r="60" spans="1:10" ht="15">
      <c r="A60" s="37" t="str">
        <f>'piano conti'!A60</f>
        <v>03.11</v>
      </c>
      <c r="B60" s="50" t="str">
        <f>'piano conti'!B60</f>
        <v>PRESTITI A COLLEGATE</v>
      </c>
      <c r="C60" s="100">
        <f>SUMIF(contabilità!C:C,B60,contabilità!E:E)</f>
        <v>0</v>
      </c>
      <c r="D60" s="100">
        <f>SUMIF(contabilità!C:C,B60,contabilità!F:F)</f>
        <v>0</v>
      </c>
      <c r="E60" s="100">
        <f t="shared" si="1"/>
        <v>0</v>
      </c>
      <c r="F60" s="37" t="str">
        <f>'piano conti'!C60</f>
        <v>P</v>
      </c>
      <c r="G60" s="37" t="str">
        <f>'piano conti'!D60</f>
        <v>ATTIVITA</v>
      </c>
      <c r="H60" s="37"/>
      <c r="I60" s="37"/>
      <c r="J60" s="2"/>
    </row>
    <row r="61" spans="1:10" ht="15">
      <c r="A61" s="37" t="str">
        <f>'piano conti'!A61</f>
        <v>03.12</v>
      </c>
      <c r="B61" s="50" t="str">
        <f>'piano conti'!B61</f>
        <v>PRESTITI A CONTROLLANTI</v>
      </c>
      <c r="C61" s="101">
        <f>SUMIF(contabilità!C:C,B61,contabilità!E:E)</f>
        <v>0</v>
      </c>
      <c r="D61" s="101">
        <f>SUMIF(contabilità!C:C,B61,contabilità!F:F)</f>
        <v>0</v>
      </c>
      <c r="E61" s="101">
        <f t="shared" si="1"/>
        <v>0</v>
      </c>
      <c r="F61" s="37" t="str">
        <f>'piano conti'!C61</f>
        <v>P</v>
      </c>
      <c r="G61" s="37" t="str">
        <f>'piano conti'!D61</f>
        <v>ATTIVITA</v>
      </c>
      <c r="H61" s="37"/>
      <c r="I61" s="37"/>
      <c r="J61" s="2"/>
    </row>
    <row r="62" spans="1:10" ht="15">
      <c r="A62" s="37" t="str">
        <f>'piano conti'!A62</f>
        <v>03.20</v>
      </c>
      <c r="B62" s="50" t="str">
        <f>'piano conti'!B62</f>
        <v>MUTUI ATTIVI VS TERZI</v>
      </c>
      <c r="C62" s="100">
        <f>SUMIF(contabilità!C:C,B62,contabilità!E:E)</f>
        <v>0</v>
      </c>
      <c r="D62" s="100">
        <f>SUMIF(contabilità!C:C,B62,contabilità!F:F)</f>
        <v>0</v>
      </c>
      <c r="E62" s="100">
        <f t="shared" si="1"/>
        <v>0</v>
      </c>
      <c r="F62" s="37" t="str">
        <f>'piano conti'!C62</f>
        <v>P</v>
      </c>
      <c r="G62" s="37" t="str">
        <f>'piano conti'!D62</f>
        <v>ATTIVITA</v>
      </c>
      <c r="H62" s="37"/>
      <c r="I62" s="37"/>
      <c r="J62" s="2"/>
    </row>
    <row r="63" spans="1:10" ht="15">
      <c r="A63" s="37" t="str">
        <f>'piano conti'!A63</f>
        <v>03.40</v>
      </c>
      <c r="B63" s="50" t="str">
        <f>'piano conti'!B63</f>
        <v>AZIONI PROPRIE</v>
      </c>
      <c r="C63" s="101">
        <f>SUMIF(contabilità!C:C,B63,contabilità!E:E)</f>
        <v>0</v>
      </c>
      <c r="D63" s="101">
        <f>SUMIF(contabilità!C:C,B63,contabilità!F:F)</f>
        <v>0</v>
      </c>
      <c r="E63" s="101">
        <f t="shared" si="1"/>
        <v>0</v>
      </c>
      <c r="F63" s="37" t="str">
        <f>'piano conti'!C63</f>
        <v>P</v>
      </c>
      <c r="G63" s="37" t="str">
        <f>'piano conti'!D63</f>
        <v>ATTIVITA</v>
      </c>
      <c r="H63" s="37"/>
      <c r="I63" s="37"/>
      <c r="J63" s="2"/>
    </row>
    <row r="64" spans="1:10" ht="15">
      <c r="A64" s="37" t="str">
        <f>'piano conti'!A64</f>
        <v>03.50</v>
      </c>
      <c r="B64" s="50" t="str">
        <f>'piano conti'!B64</f>
        <v>TITOLI IMMOBILIZZATI</v>
      </c>
      <c r="C64" s="100">
        <f>SUMIF(contabilità!C:C,B64,contabilità!E:E)</f>
        <v>0</v>
      </c>
      <c r="D64" s="100">
        <f>SUMIF(contabilità!C:C,B64,contabilità!F:F)</f>
        <v>0</v>
      </c>
      <c r="E64" s="100">
        <f t="shared" si="1"/>
        <v>0</v>
      </c>
      <c r="F64" s="37" t="str">
        <f>'piano conti'!C64</f>
        <v>P</v>
      </c>
      <c r="G64" s="37" t="str">
        <f>'piano conti'!D64</f>
        <v>ATTIVITA</v>
      </c>
      <c r="H64" s="37"/>
      <c r="I64" s="37"/>
      <c r="J64" s="2"/>
    </row>
    <row r="65" spans="1:10" ht="15">
      <c r="A65" s="35" t="str">
        <f>'piano conti'!A65</f>
        <v>04.00</v>
      </c>
      <c r="B65" s="35" t="str">
        <f>'piano conti'!B65</f>
        <v>RIMANENZE</v>
      </c>
      <c r="C65" s="101">
        <f>SUMIF(contabilità!C:C,B65,contabilità!E:E)</f>
        <v>0</v>
      </c>
      <c r="D65" s="101">
        <f>SUMIF(contabilità!C:C,B65,contabilità!F:F)</f>
        <v>0</v>
      </c>
      <c r="E65" s="101">
        <f t="shared" si="1"/>
        <v>0</v>
      </c>
      <c r="F65" s="37">
        <f>'piano conti'!C65</f>
        <v>0</v>
      </c>
      <c r="G65" s="37">
        <f>'piano conti'!D65</f>
        <v>0</v>
      </c>
      <c r="H65" s="37"/>
      <c r="I65" s="37"/>
      <c r="J65" s="2"/>
    </row>
    <row r="66" spans="1:10" ht="15">
      <c r="A66" s="90" t="str">
        <f>'piano conti'!A66</f>
        <v>04.01</v>
      </c>
      <c r="B66" s="90" t="str">
        <f>'piano conti'!B66</f>
        <v>MATERIE PRIME</v>
      </c>
      <c r="C66" s="100">
        <f>SUMIF(contabilità!C:C,B66,contabilità!E:E)</f>
        <v>0</v>
      </c>
      <c r="D66" s="100">
        <f>SUMIF(contabilità!C:C,B66,contabilità!F:F)</f>
        <v>0</v>
      </c>
      <c r="E66" s="100">
        <f t="shared" si="1"/>
        <v>0</v>
      </c>
      <c r="F66" s="37" t="str">
        <f>'piano conti'!C66</f>
        <v>P</v>
      </c>
      <c r="G66" s="37" t="str">
        <f>'piano conti'!D66</f>
        <v>ATTIVITA</v>
      </c>
      <c r="H66" s="37"/>
      <c r="I66" s="37"/>
      <c r="J66" s="2"/>
    </row>
    <row r="67" spans="1:10" ht="15">
      <c r="A67" s="90" t="str">
        <f>'piano conti'!A67</f>
        <v>04.02</v>
      </c>
      <c r="B67" s="90" t="str">
        <f>'piano conti'!B67</f>
        <v>MATERIE SUSSIDIARIE</v>
      </c>
      <c r="C67" s="101">
        <f>SUMIF(contabilità!C:C,B67,contabilità!E:E)</f>
        <v>0</v>
      </c>
      <c r="D67" s="101">
        <f>SUMIF(contabilità!C:C,B67,contabilità!F:F)</f>
        <v>0</v>
      </c>
      <c r="E67" s="101">
        <f t="shared" si="1"/>
        <v>0</v>
      </c>
      <c r="F67" s="37" t="str">
        <f>'piano conti'!C67</f>
        <v>P</v>
      </c>
      <c r="G67" s="37" t="str">
        <f>'piano conti'!D67</f>
        <v>ATTIVITA</v>
      </c>
      <c r="H67" s="37"/>
      <c r="I67" s="37"/>
      <c r="J67" s="2"/>
    </row>
    <row r="68" spans="1:10" ht="15">
      <c r="A68" s="90" t="str">
        <f>'piano conti'!A68</f>
        <v>04.03</v>
      </c>
      <c r="B68" s="90" t="str">
        <f>'piano conti'!B68</f>
        <v>MATERIE DI CONSUMO</v>
      </c>
      <c r="C68" s="100">
        <f>SUMIF(contabilità!C:C,B68,contabilità!E:E)</f>
        <v>0</v>
      </c>
      <c r="D68" s="100">
        <f>SUMIF(contabilità!C:C,B68,contabilità!F:F)</f>
        <v>0</v>
      </c>
      <c r="E68" s="100">
        <f t="shared" si="1"/>
        <v>0</v>
      </c>
      <c r="F68" s="37" t="str">
        <f>'piano conti'!C68</f>
        <v>P</v>
      </c>
      <c r="G68" s="37" t="str">
        <f>'piano conti'!D68</f>
        <v>ATTIVITA</v>
      </c>
      <c r="H68" s="37"/>
      <c r="I68" s="37"/>
      <c r="J68" s="2"/>
    </row>
    <row r="69" spans="1:10" ht="15">
      <c r="A69" s="90" t="str">
        <f>'piano conti'!A69</f>
        <v>04.04</v>
      </c>
      <c r="B69" s="90" t="str">
        <f>'piano conti'!B69</f>
        <v>MERCI</v>
      </c>
      <c r="C69" s="101">
        <f>SUMIF(contabilità!C:C,B69,contabilità!E:E)</f>
        <v>0</v>
      </c>
      <c r="D69" s="101">
        <f>SUMIF(contabilità!C:C,B69,contabilità!F:F)</f>
        <v>0</v>
      </c>
      <c r="E69" s="101">
        <f t="shared" si="1"/>
        <v>0</v>
      </c>
      <c r="F69" s="37" t="str">
        <f>'piano conti'!C69</f>
        <v>P</v>
      </c>
      <c r="G69" s="37" t="str">
        <f>'piano conti'!D69</f>
        <v>ATTIVITA</v>
      </c>
      <c r="H69" s="37"/>
      <c r="I69" s="37"/>
      <c r="J69" s="2"/>
    </row>
    <row r="70" spans="1:10" ht="15">
      <c r="A70" s="90" t="str">
        <f>'piano conti'!A70</f>
        <v>04.05</v>
      </c>
      <c r="B70" s="90" t="str">
        <f>'piano conti'!B70</f>
        <v>PRODOTTI IN LAVORAZIONE</v>
      </c>
      <c r="C70" s="100">
        <f>SUMIF(contabilità!C:C,B70,contabilità!E:E)</f>
        <v>0</v>
      </c>
      <c r="D70" s="100">
        <f>SUMIF(contabilità!C:C,B70,contabilità!F:F)</f>
        <v>0</v>
      </c>
      <c r="E70" s="100">
        <f t="shared" si="1"/>
        <v>0</v>
      </c>
      <c r="F70" s="37" t="str">
        <f>'piano conti'!C70</f>
        <v>P</v>
      </c>
      <c r="G70" s="37" t="str">
        <f>'piano conti'!D70</f>
        <v>ATTIVITA</v>
      </c>
      <c r="H70" s="37"/>
      <c r="I70" s="37"/>
      <c r="J70" s="2"/>
    </row>
    <row r="71" spans="1:10" ht="15">
      <c r="A71" s="90" t="str">
        <f>'piano conti'!A71</f>
        <v>04.06</v>
      </c>
      <c r="B71" s="90" t="str">
        <f>'piano conti'!B71</f>
        <v>SEMILAVORATI</v>
      </c>
      <c r="C71" s="101">
        <f>SUMIF(contabilità!C:C,B71,contabilità!E:E)</f>
        <v>0</v>
      </c>
      <c r="D71" s="101">
        <f>SUMIF(contabilità!C:C,B71,contabilità!F:F)</f>
        <v>0</v>
      </c>
      <c r="E71" s="101">
        <f t="shared" si="1"/>
        <v>0</v>
      </c>
      <c r="F71" s="37" t="str">
        <f>'piano conti'!C71</f>
        <v>P</v>
      </c>
      <c r="G71" s="37" t="str">
        <f>'piano conti'!D71</f>
        <v>ATTIVITA</v>
      </c>
      <c r="H71" s="37"/>
      <c r="I71" s="37"/>
      <c r="J71" s="2"/>
    </row>
    <row r="72" spans="1:10" ht="15">
      <c r="A72" s="90" t="str">
        <f>'piano conti'!A72</f>
        <v>04.07</v>
      </c>
      <c r="B72" s="90" t="str">
        <f>'piano conti'!B72</f>
        <v>LAVORI IN CORSO SU ORDINAZIONE</v>
      </c>
      <c r="C72" s="100">
        <f>SUMIF(contabilità!C:C,B72,contabilità!E:E)</f>
        <v>0</v>
      </c>
      <c r="D72" s="100">
        <f>SUMIF(contabilità!C:C,B72,contabilità!F:F)</f>
        <v>0</v>
      </c>
      <c r="E72" s="100">
        <f t="shared" si="1"/>
        <v>0</v>
      </c>
      <c r="F72" s="37" t="str">
        <f>'piano conti'!C72</f>
        <v>P</v>
      </c>
      <c r="G72" s="37" t="str">
        <f>'piano conti'!D72</f>
        <v>ATTIVITA</v>
      </c>
      <c r="H72" s="37"/>
      <c r="I72" s="37"/>
      <c r="J72" s="2"/>
    </row>
    <row r="73" spans="1:10" ht="15">
      <c r="A73" s="90" t="str">
        <f>'piano conti'!A73</f>
        <v>04.08</v>
      </c>
      <c r="B73" s="90" t="str">
        <f>'piano conti'!B73</f>
        <v>PRODOTTI FINITI</v>
      </c>
      <c r="C73" s="101">
        <f>SUMIF(contabilità!C:C,B73,contabilità!E:E)</f>
        <v>0</v>
      </c>
      <c r="D73" s="101">
        <f>SUMIF(contabilità!C:C,B73,contabilità!F:F)</f>
        <v>0</v>
      </c>
      <c r="E73" s="101">
        <f t="shared" si="1"/>
        <v>0</v>
      </c>
      <c r="F73" s="37" t="str">
        <f>'piano conti'!C73</f>
        <v>P</v>
      </c>
      <c r="G73" s="37" t="str">
        <f>'piano conti'!D73</f>
        <v>ATTIVITA</v>
      </c>
      <c r="H73" s="37"/>
      <c r="I73" s="37"/>
      <c r="J73" s="2"/>
    </row>
    <row r="74" spans="1:10" ht="15">
      <c r="A74" s="90" t="str">
        <f>'piano conti'!A74</f>
        <v>04.10</v>
      </c>
      <c r="B74" s="90" t="str">
        <f>'piano conti'!B74</f>
        <v>FORNITORI MATERIE C/ACCONTI</v>
      </c>
      <c r="C74" s="100">
        <f>SUMIF(contabilità!C:C,B74,contabilità!E:E)</f>
        <v>0</v>
      </c>
      <c r="D74" s="100">
        <f>SUMIF(contabilità!C:C,B74,contabilità!F:F)</f>
        <v>0</v>
      </c>
      <c r="E74" s="100">
        <f t="shared" si="1"/>
        <v>0</v>
      </c>
      <c r="F74" s="37" t="str">
        <f>'piano conti'!C74</f>
        <v>P</v>
      </c>
      <c r="G74" s="37" t="str">
        <f>'piano conti'!D74</f>
        <v>ATTIVITA</v>
      </c>
      <c r="H74" s="37"/>
      <c r="I74" s="37"/>
      <c r="J74" s="2"/>
    </row>
    <row r="75" spans="1:10" ht="15">
      <c r="A75" s="35" t="str">
        <f>'piano conti'!A75</f>
        <v>05.00</v>
      </c>
      <c r="B75" s="35" t="str">
        <f>'piano conti'!B75</f>
        <v>CREDITI COMMERCIALI</v>
      </c>
      <c r="C75" s="101">
        <f>SUMIF(contabilità!C:C,B75,contabilità!E:E)</f>
        <v>0</v>
      </c>
      <c r="D75" s="101">
        <f>SUMIF(contabilità!C:C,B75,contabilità!F:F)</f>
        <v>0</v>
      </c>
      <c r="E75" s="101">
        <f t="shared" si="1"/>
        <v>0</v>
      </c>
      <c r="F75" s="37">
        <f>'piano conti'!C75</f>
        <v>0</v>
      </c>
      <c r="G75" s="37">
        <f>'piano conti'!D75</f>
        <v>0</v>
      </c>
      <c r="H75" s="37"/>
      <c r="I75" s="37"/>
      <c r="J75" s="2"/>
    </row>
    <row r="76" spans="1:10" ht="15">
      <c r="A76" s="90" t="str">
        <f>'piano conti'!A76</f>
        <v>05.01</v>
      </c>
      <c r="B76" s="90" t="str">
        <f>'piano conti'!B76</f>
        <v>CREDITI VS CLIENTI</v>
      </c>
      <c r="C76" s="100">
        <f>SUMIF(contabilità!C:C,B76,contabilità!E:E)</f>
        <v>0</v>
      </c>
      <c r="D76" s="100">
        <f>SUMIF(contabilità!C:C,B76,contabilità!F:F)</f>
        <v>0</v>
      </c>
      <c r="E76" s="100">
        <f aca="true" t="shared" si="2" ref="E76:E138">C76-D76</f>
        <v>0</v>
      </c>
      <c r="F76" s="37" t="str">
        <f>'piano conti'!C76</f>
        <v>P</v>
      </c>
      <c r="G76" s="37" t="str">
        <f>'piano conti'!D76</f>
        <v>ATTIVITA</v>
      </c>
      <c r="H76" s="37"/>
      <c r="I76" s="37"/>
      <c r="J76" s="2"/>
    </row>
    <row r="77" spans="1:10" ht="15">
      <c r="A77" s="90" t="str">
        <f>'piano conti'!A77</f>
        <v>05.02</v>
      </c>
      <c r="B77" s="90" t="str">
        <f>'piano conti'!B77</f>
        <v>CREDITI COMMERCIALI DIVERSI</v>
      </c>
      <c r="C77" s="101">
        <f>SUMIF(contabilità!C:C,B77,contabilità!E:E)</f>
        <v>0</v>
      </c>
      <c r="D77" s="101">
        <f>SUMIF(contabilità!C:C,B77,contabilità!F:F)</f>
        <v>0</v>
      </c>
      <c r="E77" s="101">
        <f t="shared" si="2"/>
        <v>0</v>
      </c>
      <c r="F77" s="37" t="str">
        <f>'piano conti'!C77</f>
        <v>P</v>
      </c>
      <c r="G77" s="37" t="str">
        <f>'piano conti'!D77</f>
        <v>ATTIVITA</v>
      </c>
      <c r="H77" s="37"/>
      <c r="I77" s="37"/>
      <c r="J77" s="2"/>
    </row>
    <row r="78" spans="1:10" ht="15">
      <c r="A78" s="90" t="str">
        <f>'piano conti'!A78</f>
        <v>05.03</v>
      </c>
      <c r="B78" s="90" t="str">
        <f>'piano conti'!B78</f>
        <v>CLIENTI C/COSTI ANTICIPATI</v>
      </c>
      <c r="C78" s="100">
        <f>SUMIF(contabilità!C:C,B78,contabilità!E:E)</f>
        <v>0</v>
      </c>
      <c r="D78" s="100">
        <f>SUMIF(contabilità!C:C,B78,contabilità!F:F)</f>
        <v>0</v>
      </c>
      <c r="E78" s="100">
        <f t="shared" si="2"/>
        <v>0</v>
      </c>
      <c r="F78" s="37" t="str">
        <f>'piano conti'!C78</f>
        <v>P</v>
      </c>
      <c r="G78" s="37" t="str">
        <f>'piano conti'!D78</f>
        <v>ATTIVITA</v>
      </c>
      <c r="H78" s="37"/>
      <c r="I78" s="37"/>
      <c r="J78" s="2"/>
    </row>
    <row r="79" spans="1:10" ht="15">
      <c r="A79" s="90" t="str">
        <f>'piano conti'!A79</f>
        <v>05.04</v>
      </c>
      <c r="B79" s="90" t="str">
        <f>'piano conti'!B79</f>
        <v>CREDITORI FATTORIZZATI</v>
      </c>
      <c r="C79" s="101">
        <f>SUMIF(contabilità!C:C,B79,contabilità!E:E)</f>
        <v>0</v>
      </c>
      <c r="D79" s="101">
        <f>SUMIF(contabilità!C:C,B79,contabilità!F:F)</f>
        <v>0</v>
      </c>
      <c r="E79" s="101">
        <f t="shared" si="2"/>
        <v>0</v>
      </c>
      <c r="F79" s="37" t="str">
        <f>'piano conti'!C79</f>
        <v>P</v>
      </c>
      <c r="G79" s="37" t="str">
        <f>'piano conti'!D79</f>
        <v>ATTIVITA</v>
      </c>
      <c r="H79" s="37"/>
      <c r="I79" s="37"/>
      <c r="J79" s="2"/>
    </row>
    <row r="80" spans="1:10" ht="15">
      <c r="A80" s="90" t="str">
        <f>'piano conti'!A80</f>
        <v>05.05</v>
      </c>
      <c r="B80" s="90" t="str">
        <f>'piano conti'!B80</f>
        <v>CAMBIALI ATTIVE</v>
      </c>
      <c r="C80" s="100">
        <f>SUMIF(contabilità!C:C,B80,contabilità!E:E)</f>
        <v>0</v>
      </c>
      <c r="D80" s="100">
        <f>SUMIF(contabilità!C:C,B80,contabilità!F:F)</f>
        <v>0</v>
      </c>
      <c r="E80" s="100">
        <f t="shared" si="2"/>
        <v>0</v>
      </c>
      <c r="F80" s="37" t="str">
        <f>'piano conti'!C80</f>
        <v>P</v>
      </c>
      <c r="G80" s="37" t="str">
        <f>'piano conti'!D80</f>
        <v>ATTIVITA</v>
      </c>
      <c r="H80" s="37"/>
      <c r="I80" s="37"/>
      <c r="J80" s="2"/>
    </row>
    <row r="81" spans="1:10" ht="15">
      <c r="A81" s="90" t="str">
        <f>'piano conti'!A81</f>
        <v>05.06</v>
      </c>
      <c r="B81" s="90" t="str">
        <f>'piano conti'!B81</f>
        <v>CAMBIALI ALLO SCONTO</v>
      </c>
      <c r="C81" s="101">
        <f>SUMIF(contabilità!C:C,B81,contabilità!E:E)</f>
        <v>0</v>
      </c>
      <c r="D81" s="101">
        <f>SUMIF(contabilità!C:C,B81,contabilità!F:F)</f>
        <v>0</v>
      </c>
      <c r="E81" s="101">
        <f t="shared" si="2"/>
        <v>0</v>
      </c>
      <c r="F81" s="37" t="str">
        <f>'piano conti'!C81</f>
        <v>P</v>
      </c>
      <c r="G81" s="37" t="str">
        <f>'piano conti'!D81</f>
        <v>ATTIVITA</v>
      </c>
      <c r="H81" s="37"/>
      <c r="I81" s="37"/>
      <c r="J81" s="2"/>
    </row>
    <row r="82" spans="1:10" ht="15">
      <c r="A82" s="90" t="str">
        <f>'piano conti'!A82</f>
        <v>05.07</v>
      </c>
      <c r="B82" s="90" t="str">
        <f>'piano conti'!B82</f>
        <v>CAMBIALI ALL'INCASSO</v>
      </c>
      <c r="C82" s="100">
        <f>SUMIF(contabilità!C:C,B82,contabilità!E:E)</f>
        <v>0</v>
      </c>
      <c r="D82" s="100">
        <f>SUMIF(contabilità!C:C,B82,contabilità!F:F)</f>
        <v>0</v>
      </c>
      <c r="E82" s="100">
        <f t="shared" si="2"/>
        <v>0</v>
      </c>
      <c r="F82" s="37" t="str">
        <f>'piano conti'!C82</f>
        <v>P</v>
      </c>
      <c r="G82" s="37" t="str">
        <f>'piano conti'!D82</f>
        <v>ATTIVITA</v>
      </c>
      <c r="H82" s="37"/>
      <c r="I82" s="37"/>
      <c r="J82" s="2"/>
    </row>
    <row r="83" spans="1:10" ht="15">
      <c r="A83" s="90" t="str">
        <f>'piano conti'!A83</f>
        <v>05.09</v>
      </c>
      <c r="B83" s="90" t="str">
        <f>'piano conti'!B83</f>
        <v>FATTURE DA EMETTERE</v>
      </c>
      <c r="C83" s="101">
        <f>SUMIF(contabilità!C:C,B83,contabilità!E:E)</f>
        <v>0</v>
      </c>
      <c r="D83" s="101">
        <f>SUMIF(contabilità!C:C,B83,contabilità!F:F)</f>
        <v>0</v>
      </c>
      <c r="E83" s="101">
        <f t="shared" si="2"/>
        <v>0</v>
      </c>
      <c r="F83" s="37" t="str">
        <f>'piano conti'!C83</f>
        <v>P</v>
      </c>
      <c r="G83" s="37" t="str">
        <f>'piano conti'!D83</f>
        <v>ATTIVITA</v>
      </c>
      <c r="H83" s="37"/>
      <c r="I83" s="37"/>
      <c r="J83" s="2"/>
    </row>
    <row r="84" spans="1:10" ht="15">
      <c r="A84" s="90" t="str">
        <f>'piano conti'!A84</f>
        <v>05.10</v>
      </c>
      <c r="B84" s="90" t="str">
        <f>'piano conti'!B84</f>
        <v>CREDITI INSOLUTI</v>
      </c>
      <c r="C84" s="100">
        <f>SUMIF(contabilità!C:C,B84,contabilità!E:E)</f>
        <v>0</v>
      </c>
      <c r="D84" s="100">
        <f>SUMIF(contabilità!C:C,B84,contabilità!F:F)</f>
        <v>0</v>
      </c>
      <c r="E84" s="100">
        <f t="shared" si="2"/>
        <v>0</v>
      </c>
      <c r="F84" s="37" t="str">
        <f>'piano conti'!C84</f>
        <v>P</v>
      </c>
      <c r="G84" s="37" t="str">
        <f>'piano conti'!D84</f>
        <v>ATTIVITA</v>
      </c>
      <c r="H84" s="37"/>
      <c r="I84" s="37"/>
      <c r="J84" s="2"/>
    </row>
    <row r="85" spans="1:10" ht="15">
      <c r="A85" s="90" t="str">
        <f>'piano conti'!A85</f>
        <v>05.11</v>
      </c>
      <c r="B85" s="90" t="str">
        <f>'piano conti'!B85</f>
        <v>CAMBIALI INSOLUTE</v>
      </c>
      <c r="C85" s="101">
        <f>SUMIF(contabilità!C:C,B85,contabilità!E:E)</f>
        <v>0</v>
      </c>
      <c r="D85" s="101">
        <f>SUMIF(contabilità!C:C,B85,contabilità!F:F)</f>
        <v>0</v>
      </c>
      <c r="E85" s="101">
        <f t="shared" si="2"/>
        <v>0</v>
      </c>
      <c r="F85" s="37" t="str">
        <f>'piano conti'!C85</f>
        <v>P</v>
      </c>
      <c r="G85" s="37" t="str">
        <f>'piano conti'!D85</f>
        <v>ATTIVITA</v>
      </c>
      <c r="H85" s="37"/>
      <c r="I85" s="37"/>
      <c r="J85" s="2"/>
    </row>
    <row r="86" spans="1:10" ht="15">
      <c r="A86" s="90" t="str">
        <f>'piano conti'!A86</f>
        <v>05.20</v>
      </c>
      <c r="B86" s="90" t="str">
        <f>'piano conti'!B86</f>
        <v>CREDITI VS CONTROLLATE</v>
      </c>
      <c r="C86" s="100">
        <f>SUMIF(contabilità!C:C,B86,contabilità!E:E)</f>
        <v>0</v>
      </c>
      <c r="D86" s="100">
        <f>SUMIF(contabilità!C:C,B86,contabilità!F:F)</f>
        <v>0</v>
      </c>
      <c r="E86" s="100">
        <f t="shared" si="2"/>
        <v>0</v>
      </c>
      <c r="F86" s="37" t="str">
        <f>'piano conti'!C86</f>
        <v>P</v>
      </c>
      <c r="G86" s="37" t="str">
        <f>'piano conti'!D86</f>
        <v>ATTIVITA</v>
      </c>
      <c r="H86" s="37"/>
      <c r="I86" s="37"/>
      <c r="J86" s="2"/>
    </row>
    <row r="87" spans="1:10" ht="15">
      <c r="A87" s="90" t="str">
        <f>'piano conti'!A87</f>
        <v>05.21</v>
      </c>
      <c r="B87" s="90" t="str">
        <f>'piano conti'!B87</f>
        <v>CREDITI VS COLLEGATE</v>
      </c>
      <c r="C87" s="101">
        <f>SUMIF(contabilità!C:C,B87,contabilità!E:E)</f>
        <v>0</v>
      </c>
      <c r="D87" s="101">
        <f>SUMIF(contabilità!C:C,B87,contabilità!F:F)</f>
        <v>0</v>
      </c>
      <c r="E87" s="101">
        <f t="shared" si="2"/>
        <v>0</v>
      </c>
      <c r="F87" s="37" t="str">
        <f>'piano conti'!C87</f>
        <v>P</v>
      </c>
      <c r="G87" s="37" t="str">
        <f>'piano conti'!D87</f>
        <v>ATTIVITA</v>
      </c>
      <c r="H87" s="37"/>
      <c r="I87" s="37"/>
      <c r="J87" s="2"/>
    </row>
    <row r="88" spans="1:10" ht="15">
      <c r="A88" s="90" t="str">
        <f>'piano conti'!A88</f>
        <v>05.22</v>
      </c>
      <c r="B88" s="90" t="str">
        <f>'piano conti'!B88</f>
        <v>CREDITI VS CONTROLLANTI</v>
      </c>
      <c r="C88" s="100">
        <f>SUMIF(contabilità!C:C,B88,contabilità!E:E)</f>
        <v>0</v>
      </c>
      <c r="D88" s="100">
        <f>SUMIF(contabilità!C:C,B88,contabilità!F:F)</f>
        <v>0</v>
      </c>
      <c r="E88" s="100">
        <f t="shared" si="2"/>
        <v>0</v>
      </c>
      <c r="F88" s="37" t="str">
        <f>'piano conti'!C88</f>
        <v>P</v>
      </c>
      <c r="G88" s="37" t="str">
        <f>'piano conti'!D88</f>
        <v>ATTIVITA</v>
      </c>
      <c r="H88" s="37"/>
      <c r="I88" s="37"/>
      <c r="J88" s="2"/>
    </row>
    <row r="89" spans="1:10" ht="15">
      <c r="A89" s="90" t="str">
        <f>'piano conti'!A89</f>
        <v>05.40</v>
      </c>
      <c r="B89" s="90" t="str">
        <f>'piano conti'!B89</f>
        <v>FONDO SVALUTAZIONE CREDITI</v>
      </c>
      <c r="C89" s="101">
        <f>SUMIF(contabilità!C:C,B89,contabilità!E:E)</f>
        <v>0</v>
      </c>
      <c r="D89" s="101">
        <f>SUMIF(contabilità!C:C,B89,contabilità!F:F)</f>
        <v>0</v>
      </c>
      <c r="E89" s="101">
        <f t="shared" si="2"/>
        <v>0</v>
      </c>
      <c r="F89" s="37" t="str">
        <f>'piano conti'!C89</f>
        <v>P</v>
      </c>
      <c r="G89" s="37" t="str">
        <f>'piano conti'!D89</f>
        <v>ATTIVITA</v>
      </c>
      <c r="H89" s="37"/>
      <c r="I89" s="37"/>
      <c r="J89" s="2"/>
    </row>
    <row r="90" spans="1:10" ht="15">
      <c r="A90" s="90" t="str">
        <f>'piano conti'!A90</f>
        <v>05.41</v>
      </c>
      <c r="B90" s="90" t="str">
        <f>'piano conti'!B90</f>
        <v>FONDO RISCHI SU CREDITI</v>
      </c>
      <c r="C90" s="100">
        <f>SUMIF(contabilità!C:C,B90,contabilità!E:E)</f>
        <v>0</v>
      </c>
      <c r="D90" s="100">
        <f>SUMIF(contabilità!C:C,B90,contabilità!F:F)</f>
        <v>0</v>
      </c>
      <c r="E90" s="100">
        <f t="shared" si="2"/>
        <v>0</v>
      </c>
      <c r="F90" s="37" t="str">
        <f>'piano conti'!C90</f>
        <v>P</v>
      </c>
      <c r="G90" s="37" t="str">
        <f>'piano conti'!D90</f>
        <v>ATTIVITA</v>
      </c>
      <c r="H90" s="37"/>
      <c r="I90" s="37"/>
      <c r="J90" s="2"/>
    </row>
    <row r="91" spans="1:10" ht="15">
      <c r="A91" s="35" t="str">
        <f>'piano conti'!A91</f>
        <v>06.00</v>
      </c>
      <c r="B91" s="35" t="str">
        <f>'piano conti'!B91</f>
        <v>CREDITI DIVERSI</v>
      </c>
      <c r="C91" s="101">
        <f>SUMIF(contabilità!C:C,B91,contabilità!E:E)</f>
        <v>0</v>
      </c>
      <c r="D91" s="101">
        <f>SUMIF(contabilità!C:C,B91,contabilità!F:F)</f>
        <v>0</v>
      </c>
      <c r="E91" s="101">
        <f t="shared" si="2"/>
        <v>0</v>
      </c>
      <c r="F91" s="37">
        <f>'piano conti'!C91</f>
        <v>0</v>
      </c>
      <c r="G91" s="37">
        <f>'piano conti'!D91</f>
        <v>0</v>
      </c>
      <c r="H91" s="37"/>
      <c r="I91" s="37"/>
      <c r="J91" s="2"/>
    </row>
    <row r="92" spans="1:10" ht="15">
      <c r="A92" s="90" t="str">
        <f>'piano conti'!A92</f>
        <v>06.01</v>
      </c>
      <c r="B92" s="90" t="str">
        <f>'piano conti'!B92</f>
        <v>IVA NS CREDITO</v>
      </c>
      <c r="C92" s="100">
        <f>SUMIF(contabilità!C:C,B92,contabilità!E:E)</f>
        <v>5552</v>
      </c>
      <c r="D92" s="100">
        <f>SUMIF(contabilità!C:C,B92,contabilità!F:F)</f>
        <v>0</v>
      </c>
      <c r="E92" s="100">
        <f t="shared" si="2"/>
        <v>5552</v>
      </c>
      <c r="F92" s="37" t="str">
        <f>'piano conti'!C92</f>
        <v>P</v>
      </c>
      <c r="G92" s="37" t="str">
        <f>'piano conti'!D92</f>
        <v>ATTIVITA</v>
      </c>
      <c r="H92" s="37"/>
      <c r="I92" s="37"/>
      <c r="J92" s="2"/>
    </row>
    <row r="93" spans="1:10" ht="15">
      <c r="A93" s="90" t="str">
        <f>'piano conti'!A93</f>
        <v>06.02</v>
      </c>
      <c r="B93" s="90" t="str">
        <f>'piano conti'!B93</f>
        <v>IMPOSTE C/ACCONTO</v>
      </c>
      <c r="C93" s="101">
        <f>SUMIF(contabilità!C:C,B93,contabilità!E:E)</f>
        <v>0</v>
      </c>
      <c r="D93" s="101">
        <f>SUMIF(contabilità!C:C,B93,contabilità!F:F)</f>
        <v>0</v>
      </c>
      <c r="E93" s="101">
        <f t="shared" si="2"/>
        <v>0</v>
      </c>
      <c r="F93" s="37" t="str">
        <f>'piano conti'!C93</f>
        <v>P</v>
      </c>
      <c r="G93" s="37" t="str">
        <f>'piano conti'!D93</f>
        <v>ATTIVITA</v>
      </c>
      <c r="H93" s="37"/>
      <c r="I93" s="37"/>
      <c r="J93" s="2"/>
    </row>
    <row r="94" spans="1:10" ht="15">
      <c r="A94" s="90" t="str">
        <f>'piano conti'!A94</f>
        <v>06.03</v>
      </c>
      <c r="B94" s="90" t="str">
        <f>'piano conti'!B94</f>
        <v>IRES C/ACCONTO</v>
      </c>
      <c r="C94" s="100">
        <f>SUMIF(contabilità!C:C,B94,contabilità!E:E)</f>
        <v>40000</v>
      </c>
      <c r="D94" s="100">
        <f>SUMIF(contabilità!C:C,B94,contabilità!F:F)</f>
        <v>40000</v>
      </c>
      <c r="E94" s="100">
        <f t="shared" si="2"/>
        <v>0</v>
      </c>
      <c r="F94" s="37" t="str">
        <f>'piano conti'!C94</f>
        <v>P</v>
      </c>
      <c r="G94" s="37" t="str">
        <f>'piano conti'!D94</f>
        <v>ATTIVITA</v>
      </c>
      <c r="H94" s="37"/>
      <c r="I94" s="37"/>
      <c r="J94" s="2"/>
    </row>
    <row r="95" spans="1:10" ht="15">
      <c r="A95" s="90" t="str">
        <f>'piano conti'!A95</f>
        <v>06.04</v>
      </c>
      <c r="B95" s="90" t="str">
        <f>'piano conti'!B95</f>
        <v>IRAP C/ACCONTO</v>
      </c>
      <c r="C95" s="101">
        <f>SUMIF(contabilità!C:C,B95,contabilità!E:E)</f>
        <v>16000</v>
      </c>
      <c r="D95" s="101">
        <f>SUMIF(contabilità!C:C,B95,contabilità!F:F)</f>
        <v>16000</v>
      </c>
      <c r="E95" s="101">
        <f t="shared" si="2"/>
        <v>0</v>
      </c>
      <c r="F95" s="37" t="str">
        <f>'piano conti'!C95</f>
        <v>P</v>
      </c>
      <c r="G95" s="37" t="str">
        <f>'piano conti'!D95</f>
        <v>ATTIVITA</v>
      </c>
      <c r="H95" s="37"/>
      <c r="I95" s="37"/>
      <c r="J95" s="2"/>
    </row>
    <row r="96" spans="1:10" ht="15">
      <c r="A96" s="90" t="str">
        <f>'piano conti'!A96</f>
        <v>06.05</v>
      </c>
      <c r="B96" s="90" t="str">
        <f>'piano conti'!B96</f>
        <v>CREDITI PER RITENUTE SUBITE</v>
      </c>
      <c r="C96" s="100">
        <f>SUMIF(contabilità!C:C,B96,contabilità!E:E)</f>
        <v>27</v>
      </c>
      <c r="D96" s="100">
        <f>SUMIF(contabilità!C:C,B96,contabilità!F:F)</f>
        <v>27</v>
      </c>
      <c r="E96" s="100">
        <f t="shared" si="2"/>
        <v>0</v>
      </c>
      <c r="F96" s="37" t="str">
        <f>'piano conti'!C96</f>
        <v>P</v>
      </c>
      <c r="G96" s="37" t="str">
        <f>'piano conti'!D96</f>
        <v>ATTIVITA</v>
      </c>
      <c r="H96" s="37"/>
      <c r="I96" s="37"/>
      <c r="J96" s="2"/>
    </row>
    <row r="97" spans="1:10" ht="15">
      <c r="A97" s="90" t="str">
        <f>'piano conti'!A97</f>
        <v>06.06</v>
      </c>
      <c r="B97" s="90" t="str">
        <f>'piano conti'!B97</f>
        <v>CREDITI D'IMPOSTA</v>
      </c>
      <c r="C97" s="101">
        <f>SUMIF(contabilità!C:C,B97,contabilità!E:E)</f>
        <v>0</v>
      </c>
      <c r="D97" s="101">
        <f>SUMIF(contabilità!C:C,B97,contabilità!F:F)</f>
        <v>0</v>
      </c>
      <c r="E97" s="101">
        <f t="shared" si="2"/>
        <v>0</v>
      </c>
      <c r="F97" s="37" t="str">
        <f>'piano conti'!C97</f>
        <v>P</v>
      </c>
      <c r="G97" s="37" t="str">
        <f>'piano conti'!D97</f>
        <v>ATTIVITA</v>
      </c>
      <c r="H97" s="37"/>
      <c r="I97" s="37"/>
      <c r="J97" s="2"/>
    </row>
    <row r="98" spans="1:10" ht="15">
      <c r="A98" s="90" t="str">
        <f>'piano conti'!A98</f>
        <v>06.07</v>
      </c>
      <c r="B98" s="90" t="str">
        <f>'piano conti'!B98</f>
        <v>CREDITI PER IVA</v>
      </c>
      <c r="C98" s="100">
        <f>SUMIF(contabilità!C:C,B98,contabilità!E:E)</f>
        <v>0</v>
      </c>
      <c r="D98" s="100">
        <f>SUMIF(contabilità!C:C,B98,contabilità!F:F)</f>
        <v>0</v>
      </c>
      <c r="E98" s="100">
        <f t="shared" si="2"/>
        <v>0</v>
      </c>
      <c r="F98" s="37" t="str">
        <f>'piano conti'!C98</f>
        <v>P</v>
      </c>
      <c r="G98" s="37" t="str">
        <f>'piano conti'!D98</f>
        <v>ATTIVITA</v>
      </c>
      <c r="H98" s="37"/>
      <c r="I98" s="37"/>
      <c r="J98" s="2"/>
    </row>
    <row r="99" spans="1:10" ht="15">
      <c r="A99" s="90" t="str">
        <f>'piano conti'!A99</f>
        <v>06.08</v>
      </c>
      <c r="B99" s="90" t="str">
        <f>'piano conti'!B99</f>
        <v>IVA C/ACCONTO</v>
      </c>
      <c r="C99" s="101">
        <f>SUMIF(contabilità!C:C,B99,contabilità!E:E)</f>
        <v>0</v>
      </c>
      <c r="D99" s="101">
        <f>SUMIF(contabilità!C:C,B99,contabilità!F:F)</f>
        <v>0</v>
      </c>
      <c r="E99" s="101">
        <f t="shared" si="2"/>
        <v>0</v>
      </c>
      <c r="F99" s="37" t="str">
        <f>'piano conti'!C99</f>
        <v>P</v>
      </c>
      <c r="G99" s="37" t="str">
        <f>'piano conti'!D99</f>
        <v>ATTIVITA</v>
      </c>
      <c r="H99" s="37"/>
      <c r="I99" s="37"/>
      <c r="J99" s="2"/>
    </row>
    <row r="100" spans="1:10" ht="15">
      <c r="A100" s="90" t="str">
        <f>'piano conti'!A100</f>
        <v>06.09</v>
      </c>
      <c r="B100" s="90" t="str">
        <f>'piano conti'!B100</f>
        <v>CREDITI PER IMPOSTE</v>
      </c>
      <c r="C100" s="100">
        <f>SUMIF(contabilità!C:C,B100,contabilità!E:E)</f>
        <v>0</v>
      </c>
      <c r="D100" s="100">
        <f>SUMIF(contabilità!C:C,B100,contabilità!F:F)</f>
        <v>0</v>
      </c>
      <c r="E100" s="100">
        <f t="shared" si="2"/>
        <v>0</v>
      </c>
      <c r="F100" s="37" t="str">
        <f>'piano conti'!C100</f>
        <v>P</v>
      </c>
      <c r="G100" s="37" t="str">
        <f>'piano conti'!D100</f>
        <v>ATTIVITA</v>
      </c>
      <c r="H100" s="37"/>
      <c r="I100" s="37"/>
      <c r="J100" s="2"/>
    </row>
    <row r="101" spans="1:10" ht="15">
      <c r="A101" s="90" t="str">
        <f>'piano conti'!A101</f>
        <v>06.10</v>
      </c>
      <c r="B101" s="90" t="str">
        <f>'piano conti'!B101</f>
        <v>CREDITI PER CAUZIONI</v>
      </c>
      <c r="C101" s="101">
        <f>SUMIF(contabilità!C:C,B101,contabilità!E:E)</f>
        <v>0</v>
      </c>
      <c r="D101" s="101">
        <f>SUMIF(contabilità!C:C,B101,contabilità!F:F)</f>
        <v>0</v>
      </c>
      <c r="E101" s="101">
        <f t="shared" si="2"/>
        <v>0</v>
      </c>
      <c r="F101" s="37" t="str">
        <f>'piano conti'!C101</f>
        <v>P</v>
      </c>
      <c r="G101" s="37" t="str">
        <f>'piano conti'!D101</f>
        <v>ATTIVITA</v>
      </c>
      <c r="H101" s="37"/>
      <c r="I101" s="37"/>
      <c r="J101" s="2"/>
    </row>
    <row r="102" spans="1:10" ht="15">
      <c r="A102" s="90" t="str">
        <f>'piano conti'!A102</f>
        <v>06.20</v>
      </c>
      <c r="B102" s="90" t="str">
        <f>'piano conti'!B102</f>
        <v>PERSONALE C/ACCONTI</v>
      </c>
      <c r="C102" s="100">
        <f>SUMIF(contabilità!C:C,B102,contabilità!E:E)</f>
        <v>0</v>
      </c>
      <c r="D102" s="100">
        <f>SUMIF(contabilità!C:C,B102,contabilità!F:F)</f>
        <v>0</v>
      </c>
      <c r="E102" s="100">
        <f t="shared" si="2"/>
        <v>0</v>
      </c>
      <c r="F102" s="37" t="str">
        <f>'piano conti'!C102</f>
        <v>P</v>
      </c>
      <c r="G102" s="37" t="str">
        <f>'piano conti'!D102</f>
        <v>ATTIVITA</v>
      </c>
      <c r="H102" s="37"/>
      <c r="I102" s="37"/>
      <c r="J102" s="2"/>
    </row>
    <row r="103" spans="1:10" ht="15">
      <c r="A103" s="90" t="str">
        <f>'piano conti'!A103</f>
        <v>06.30</v>
      </c>
      <c r="B103" s="90" t="str">
        <f>'piano conti'!B103</f>
        <v>CREDITI VS ISTITUTI PREVIDENZIALI</v>
      </c>
      <c r="C103" s="101">
        <f>SUMIF(contabilità!C:C,B103,contabilità!E:E)</f>
        <v>0</v>
      </c>
      <c r="D103" s="101">
        <f>SUMIF(contabilità!C:C,B103,contabilità!F:F)</f>
        <v>0</v>
      </c>
      <c r="E103" s="101">
        <f t="shared" si="2"/>
        <v>0</v>
      </c>
      <c r="F103" s="37" t="str">
        <f>'piano conti'!C103</f>
        <v>P</v>
      </c>
      <c r="G103" s="37" t="str">
        <f>'piano conti'!D103</f>
        <v>ATTIVITA</v>
      </c>
      <c r="H103" s="37"/>
      <c r="I103" s="37"/>
      <c r="J103" s="2"/>
    </row>
    <row r="104" spans="1:10" ht="15">
      <c r="A104" s="90" t="str">
        <f>'piano conti'!A104</f>
        <v>06.60</v>
      </c>
      <c r="B104" s="90" t="str">
        <f>'piano conti'!B104</f>
        <v>OBBLIGAZIONISTI C/SOTTOSCRIZIONE</v>
      </c>
      <c r="C104" s="100">
        <f>SUMIF(contabilità!C:C,B104,contabilità!E:E)</f>
        <v>196000</v>
      </c>
      <c r="D104" s="100">
        <f>SUMIF(contabilità!C:C,B104,contabilità!F:F)</f>
        <v>196000</v>
      </c>
      <c r="E104" s="100">
        <f t="shared" si="2"/>
        <v>0</v>
      </c>
      <c r="F104" s="37" t="str">
        <f>'piano conti'!C104</f>
        <v>P</v>
      </c>
      <c r="G104" s="37" t="str">
        <f>'piano conti'!D104</f>
        <v>ATTIVITA</v>
      </c>
      <c r="H104" s="37"/>
      <c r="I104" s="37"/>
      <c r="J104" s="2"/>
    </row>
    <row r="105" spans="1:10" ht="15">
      <c r="A105" s="90" t="str">
        <f>'piano conti'!A105</f>
        <v>06.90</v>
      </c>
      <c r="B105" s="90" t="str">
        <f>'piano conti'!B105</f>
        <v>DEBITORI DIVERSI</v>
      </c>
      <c r="C105" s="101">
        <f>SUMIF(contabilità!C:C,B105,contabilità!E:E)</f>
        <v>0</v>
      </c>
      <c r="D105" s="101">
        <f>SUMIF(contabilità!C:C,B105,contabilità!F:F)</f>
        <v>0</v>
      </c>
      <c r="E105" s="101">
        <f t="shared" si="2"/>
        <v>0</v>
      </c>
      <c r="F105" s="37" t="str">
        <f>'piano conti'!C105</f>
        <v>P</v>
      </c>
      <c r="G105" s="37" t="str">
        <f>'piano conti'!D105</f>
        <v>ATTIVITA</v>
      </c>
      <c r="H105" s="37"/>
      <c r="I105" s="37"/>
      <c r="J105" s="2"/>
    </row>
    <row r="106" spans="1:10" ht="15">
      <c r="A106" s="35" t="str">
        <f>'piano conti'!A106</f>
        <v>07.00</v>
      </c>
      <c r="B106" s="35" t="str">
        <f>'piano conti'!B106</f>
        <v>ATTIVITA' FINANZIARIE</v>
      </c>
      <c r="C106" s="100">
        <f>SUMIF(contabilità!C:C,B106,contabilità!E:E)</f>
        <v>0</v>
      </c>
      <c r="D106" s="100">
        <f>SUMIF(contabilità!C:C,B106,contabilità!F:F)</f>
        <v>0</v>
      </c>
      <c r="E106" s="100">
        <f t="shared" si="2"/>
        <v>0</v>
      </c>
      <c r="F106" s="37">
        <f>'piano conti'!C106</f>
        <v>0</v>
      </c>
      <c r="G106" s="37">
        <f>'piano conti'!D106</f>
        <v>0</v>
      </c>
      <c r="H106" s="37"/>
      <c r="I106" s="37"/>
      <c r="J106" s="2"/>
    </row>
    <row r="107" spans="1:10" ht="15">
      <c r="A107" s="90" t="str">
        <f>'piano conti'!A107</f>
        <v>07.01</v>
      </c>
      <c r="B107" s="90" t="str">
        <f>'piano conti'!B107</f>
        <v>PARTECIPAZIONI</v>
      </c>
      <c r="C107" s="101">
        <f>SUMIF(contabilità!C:C,B107,contabilità!E:E)</f>
        <v>0</v>
      </c>
      <c r="D107" s="101">
        <f>SUMIF(contabilità!C:C,B107,contabilità!F:F)</f>
        <v>0</v>
      </c>
      <c r="E107" s="101">
        <f t="shared" si="2"/>
        <v>0</v>
      </c>
      <c r="F107" s="37" t="str">
        <f>'piano conti'!C107</f>
        <v>P</v>
      </c>
      <c r="G107" s="37" t="str">
        <f>'piano conti'!D107</f>
        <v>ATTIVITA</v>
      </c>
      <c r="H107" s="37"/>
      <c r="I107" s="37"/>
      <c r="J107" s="2"/>
    </row>
    <row r="108" spans="1:10" ht="15">
      <c r="A108" s="90" t="str">
        <f>'piano conti'!A108</f>
        <v>07.04</v>
      </c>
      <c r="B108" s="90" t="str">
        <f>'piano conti'!B108</f>
        <v>AZIONI PROPRIE DA ANNULLARE</v>
      </c>
      <c r="C108" s="100">
        <f>SUMIF(contabilità!C:C,B108,contabilità!E:E)</f>
        <v>0</v>
      </c>
      <c r="D108" s="100">
        <f>SUMIF(contabilità!C:C,B108,contabilità!F:F)</f>
        <v>0</v>
      </c>
      <c r="E108" s="100">
        <f t="shared" si="2"/>
        <v>0</v>
      </c>
      <c r="F108" s="37" t="str">
        <f>'piano conti'!C108</f>
        <v>P</v>
      </c>
      <c r="G108" s="37" t="str">
        <f>'piano conti'!D108</f>
        <v>ATTIVITA</v>
      </c>
      <c r="H108" s="37"/>
      <c r="I108" s="37"/>
      <c r="J108" s="2"/>
    </row>
    <row r="109" spans="1:10" ht="15">
      <c r="A109" s="90" t="str">
        <f>'piano conti'!A109</f>
        <v>07.05</v>
      </c>
      <c r="B109" s="90" t="str">
        <f>'piano conti'!B109</f>
        <v>TITOLI</v>
      </c>
      <c r="C109" s="101">
        <f>SUMIF(contabilità!C:C,B109,contabilità!E:E)</f>
        <v>0</v>
      </c>
      <c r="D109" s="101">
        <f>SUMIF(contabilità!C:C,B109,contabilità!F:F)</f>
        <v>0</v>
      </c>
      <c r="E109" s="101">
        <f t="shared" si="2"/>
        <v>0</v>
      </c>
      <c r="F109" s="37" t="str">
        <f>'piano conti'!C109</f>
        <v>P</v>
      </c>
      <c r="G109" s="37" t="str">
        <f>'piano conti'!D109</f>
        <v>ATTIVITA</v>
      </c>
      <c r="H109" s="37"/>
      <c r="I109" s="37"/>
      <c r="J109" s="2"/>
    </row>
    <row r="110" spans="1:10" ht="15">
      <c r="A110" s="90" t="str">
        <f>'piano conti'!A110</f>
        <v>07.07</v>
      </c>
      <c r="B110" s="90" t="str">
        <f>'piano conti'!B110</f>
        <v>OBBLIGAZIONI SOCIALI</v>
      </c>
      <c r="C110" s="100">
        <f>SUMIF(contabilità!C:C,B110,contabilità!E:E)</f>
        <v>0</v>
      </c>
      <c r="D110" s="100">
        <f>SUMIF(contabilità!C:C,B110,contabilità!F:F)</f>
        <v>0</v>
      </c>
      <c r="E110" s="100">
        <f t="shared" si="2"/>
        <v>0</v>
      </c>
      <c r="F110" s="37" t="str">
        <f>'piano conti'!C110</f>
        <v>P</v>
      </c>
      <c r="G110" s="37" t="str">
        <f>'piano conti'!D110</f>
        <v>ATTIVITA</v>
      </c>
      <c r="H110" s="37"/>
      <c r="I110" s="37"/>
      <c r="J110" s="2"/>
    </row>
    <row r="111" spans="1:10" ht="15">
      <c r="A111" s="35" t="str">
        <f>'piano conti'!A111</f>
        <v>08.00</v>
      </c>
      <c r="B111" s="35" t="str">
        <f>'piano conti'!B111</f>
        <v>DISPONIBILITA' LIQUIDE</v>
      </c>
      <c r="C111" s="101">
        <f>SUMIF(contabilità!C:C,B111,contabilità!E:E)</f>
        <v>0</v>
      </c>
      <c r="D111" s="101">
        <f>SUMIF(contabilità!C:C,B111,contabilità!F:F)</f>
        <v>0</v>
      </c>
      <c r="E111" s="101">
        <f t="shared" si="2"/>
        <v>0</v>
      </c>
      <c r="F111" s="37">
        <f>'piano conti'!C111</f>
        <v>0</v>
      </c>
      <c r="G111" s="37">
        <f>'piano conti'!D111</f>
        <v>0</v>
      </c>
      <c r="H111" s="37"/>
      <c r="I111" s="37"/>
      <c r="J111" s="2"/>
    </row>
    <row r="112" spans="1:10" ht="15">
      <c r="A112" s="90" t="str">
        <f>'piano conti'!A112</f>
        <v>08.01</v>
      </c>
      <c r="B112" s="90" t="str">
        <f>'piano conti'!B112</f>
        <v>BANCHE C/C ATTIVI</v>
      </c>
      <c r="C112" s="100">
        <f>SUMIF(contabilità!C:C,B112,contabilità!E:E)</f>
        <v>0</v>
      </c>
      <c r="D112" s="100">
        <f>SUMIF(contabilità!C:C,B112,contabilità!F:F)</f>
        <v>0</v>
      </c>
      <c r="E112" s="100">
        <f t="shared" si="2"/>
        <v>0</v>
      </c>
      <c r="F112" s="37" t="str">
        <f>'piano conti'!C112</f>
        <v>P</v>
      </c>
      <c r="G112" s="37" t="str">
        <f>'piano conti'!D112</f>
        <v>ATTIVITA</v>
      </c>
      <c r="H112" s="37"/>
      <c r="I112" s="37"/>
      <c r="J112" s="2"/>
    </row>
    <row r="113" spans="1:10" ht="15">
      <c r="A113" s="90" t="str">
        <f>'piano conti'!A113</f>
        <v>08.02</v>
      </c>
      <c r="B113" s="90" t="str">
        <f>'piano conti'!B113</f>
        <v>BANCA C/VINCOLATO</v>
      </c>
      <c r="C113" s="101">
        <f>SUMIF(contabilità!C:C,B113,contabilità!E:E)</f>
        <v>112500</v>
      </c>
      <c r="D113" s="101">
        <f>SUMIF(contabilità!C:C,B113,contabilità!F:F)</f>
        <v>0</v>
      </c>
      <c r="E113" s="101">
        <f t="shared" si="2"/>
        <v>112500</v>
      </c>
      <c r="F113" s="37" t="str">
        <f>'piano conti'!C113</f>
        <v>P</v>
      </c>
      <c r="G113" s="37" t="str">
        <f>'piano conti'!D113</f>
        <v>ATTIVITA</v>
      </c>
      <c r="H113" s="37"/>
      <c r="I113" s="37"/>
      <c r="J113" s="2"/>
    </row>
    <row r="114" spans="1:10" ht="15">
      <c r="A114" s="90" t="str">
        <f>'piano conti'!A114</f>
        <v>08.10</v>
      </c>
      <c r="B114" s="90" t="str">
        <f>'piano conti'!B114</f>
        <v>C/C POSTALI</v>
      </c>
      <c r="C114" s="100">
        <f>SUMIF(contabilità!C:C,B114,contabilità!E:E)</f>
        <v>0</v>
      </c>
      <c r="D114" s="100">
        <f>SUMIF(contabilità!C:C,B114,contabilità!F:F)</f>
        <v>0</v>
      </c>
      <c r="E114" s="100">
        <f t="shared" si="2"/>
        <v>0</v>
      </c>
      <c r="F114" s="37" t="str">
        <f>'piano conti'!C114</f>
        <v>P</v>
      </c>
      <c r="G114" s="37" t="str">
        <f>'piano conti'!D114</f>
        <v>ATTIVITA</v>
      </c>
      <c r="H114" s="37"/>
      <c r="I114" s="37"/>
      <c r="J114" s="2"/>
    </row>
    <row r="115" spans="1:10" ht="15">
      <c r="A115" s="90" t="str">
        <f>'piano conti'!A115</f>
        <v>08.20</v>
      </c>
      <c r="B115" s="90" t="str">
        <f>'piano conti'!B115</f>
        <v>ASSEGNI</v>
      </c>
      <c r="C115" s="101">
        <f>SUMIF(contabilità!C:C,B115,contabilità!E:E)</f>
        <v>0</v>
      </c>
      <c r="D115" s="101">
        <f>SUMIF(contabilità!C:C,B115,contabilità!F:F)</f>
        <v>0</v>
      </c>
      <c r="E115" s="101">
        <f t="shared" si="2"/>
        <v>0</v>
      </c>
      <c r="F115" s="37" t="str">
        <f>'piano conti'!C115</f>
        <v>P</v>
      </c>
      <c r="G115" s="37" t="str">
        <f>'piano conti'!D115</f>
        <v>ATTIVITA</v>
      </c>
      <c r="H115" s="37"/>
      <c r="I115" s="37"/>
      <c r="J115" s="2"/>
    </row>
    <row r="116" spans="1:10" ht="15">
      <c r="A116" s="90" t="str">
        <f>'piano conti'!A116</f>
        <v>08.30</v>
      </c>
      <c r="B116" s="90" t="str">
        <f>'piano conti'!B116</f>
        <v>CASSA DENARO</v>
      </c>
      <c r="C116" s="100">
        <f>SUMIF(contabilità!C:C,B116,contabilità!E:E)</f>
        <v>0</v>
      </c>
      <c r="D116" s="100">
        <f>SUMIF(contabilità!C:C,B116,contabilità!F:F)</f>
        <v>0</v>
      </c>
      <c r="E116" s="100">
        <f t="shared" si="2"/>
        <v>0</v>
      </c>
      <c r="F116" s="37" t="str">
        <f>'piano conti'!C116</f>
        <v>P</v>
      </c>
      <c r="G116" s="37" t="str">
        <f>'piano conti'!D116</f>
        <v>ATTIVITA</v>
      </c>
      <c r="H116" s="37"/>
      <c r="I116" s="37"/>
      <c r="J116" s="2"/>
    </row>
    <row r="117" spans="1:10" ht="15">
      <c r="A117" s="90" t="str">
        <f>'piano conti'!A117</f>
        <v>08.31</v>
      </c>
      <c r="B117" s="90" t="str">
        <f>'piano conti'!B117</f>
        <v>VALORI BOLLATI</v>
      </c>
      <c r="C117" s="101">
        <f>SUMIF(contabilità!C:C,B117,contabilità!E:E)</f>
        <v>0</v>
      </c>
      <c r="D117" s="101">
        <f>SUMIF(contabilità!C:C,B117,contabilità!F:F)</f>
        <v>0</v>
      </c>
      <c r="E117" s="101">
        <f t="shared" si="2"/>
        <v>0</v>
      </c>
      <c r="F117" s="37" t="str">
        <f>'piano conti'!C117</f>
        <v>P</v>
      </c>
      <c r="G117" s="37" t="str">
        <f>'piano conti'!D117</f>
        <v>ATTIVITA</v>
      </c>
      <c r="H117" s="37"/>
      <c r="I117" s="37"/>
      <c r="J117" s="2"/>
    </row>
    <row r="118" spans="1:10" ht="15">
      <c r="A118" s="35" t="str">
        <f>'piano conti'!A118</f>
        <v>09.00</v>
      </c>
      <c r="B118" s="35" t="str">
        <f>'piano conti'!B118</f>
        <v>RATEI E RISCONTI ATTIVI</v>
      </c>
      <c r="C118" s="100">
        <f>SUMIF(contabilità!C:C,B118,contabilità!E:E)</f>
        <v>0</v>
      </c>
      <c r="D118" s="100">
        <f>SUMIF(contabilità!C:C,B118,contabilità!F:F)</f>
        <v>0</v>
      </c>
      <c r="E118" s="100">
        <f t="shared" si="2"/>
        <v>0</v>
      </c>
      <c r="F118" s="37">
        <f>'piano conti'!C118</f>
        <v>0</v>
      </c>
      <c r="G118" s="37">
        <f>'piano conti'!D118</f>
        <v>0</v>
      </c>
      <c r="H118" s="37"/>
      <c r="I118" s="37"/>
      <c r="J118" s="2"/>
    </row>
    <row r="119" spans="1:10" ht="15">
      <c r="A119" s="90" t="str">
        <f>'piano conti'!A119</f>
        <v>09.01</v>
      </c>
      <c r="B119" s="90" t="str">
        <f>'piano conti'!B119</f>
        <v>RATEI ATTIVI</v>
      </c>
      <c r="C119" s="101">
        <f>SUMIF(contabilità!C:C,B119,contabilità!E:E)</f>
        <v>0</v>
      </c>
      <c r="D119" s="101">
        <f>SUMIF(contabilità!C:C,B119,contabilità!F:F)</f>
        <v>0</v>
      </c>
      <c r="E119" s="101">
        <f t="shared" si="2"/>
        <v>0</v>
      </c>
      <c r="F119" s="37" t="str">
        <f>'piano conti'!C119</f>
        <v>P</v>
      </c>
      <c r="G119" s="37" t="str">
        <f>'piano conti'!D119</f>
        <v>ATTIVITA</v>
      </c>
      <c r="H119" s="37"/>
      <c r="I119" s="37"/>
      <c r="J119" s="2"/>
    </row>
    <row r="120" spans="1:9" ht="15">
      <c r="A120" s="90" t="str">
        <f>'piano conti'!A120</f>
        <v>09.02</v>
      </c>
      <c r="B120" s="90" t="str">
        <f>'piano conti'!B120</f>
        <v>RISCONTI ATTIVI</v>
      </c>
      <c r="C120" s="100">
        <f>SUMIF(contabilità!C:C,B120,contabilità!E:E)</f>
        <v>0</v>
      </c>
      <c r="D120" s="100">
        <f>SUMIF(contabilità!C:C,B120,contabilità!F:F)</f>
        <v>0</v>
      </c>
      <c r="E120" s="100">
        <f t="shared" si="2"/>
        <v>0</v>
      </c>
      <c r="F120" s="37" t="str">
        <f>'piano conti'!C120</f>
        <v>P</v>
      </c>
      <c r="G120" s="37" t="str">
        <f>'piano conti'!D120</f>
        <v>ATTIVITA</v>
      </c>
      <c r="H120" s="37"/>
      <c r="I120" s="37"/>
    </row>
    <row r="121" spans="1:13" ht="15">
      <c r="A121" s="90" t="str">
        <f>'piano conti'!A121</f>
        <v>09.03</v>
      </c>
      <c r="B121" s="90" t="str">
        <f>'piano conti'!B121</f>
        <v>DISAGGIO SU PRESTITI</v>
      </c>
      <c r="C121" s="101">
        <f>SUMIF(contabilità!C:C,B121,contabilità!E:E)</f>
        <v>4000</v>
      </c>
      <c r="D121" s="101">
        <f>SUMIF(contabilità!C:C,B121,contabilità!F:F)</f>
        <v>800</v>
      </c>
      <c r="E121" s="101">
        <f t="shared" si="2"/>
        <v>3200</v>
      </c>
      <c r="F121" s="37" t="str">
        <f>'piano conti'!C121</f>
        <v>P</v>
      </c>
      <c r="G121" s="37" t="str">
        <f>'piano conti'!D121</f>
        <v>ATTIVITA</v>
      </c>
      <c r="H121" s="37"/>
      <c r="I121" s="37"/>
      <c r="J121" s="94">
        <f>SUM(E3:E121,J396)</f>
        <v>801332</v>
      </c>
      <c r="K121" s="93" t="s">
        <v>825</v>
      </c>
      <c r="L121" s="93"/>
      <c r="M121" s="93"/>
    </row>
    <row r="122" spans="1:10" ht="15">
      <c r="A122" s="35" t="str">
        <f>'piano conti'!A122</f>
        <v>10.00</v>
      </c>
      <c r="B122" s="35" t="str">
        <f>'piano conti'!B122</f>
        <v>PATRIMONIO NETTO PROPRIO</v>
      </c>
      <c r="C122" s="100">
        <f>SUMIF(contabilità!C:C,B122,contabilità!E:E)</f>
        <v>0</v>
      </c>
      <c r="D122" s="100">
        <f>SUMIF(contabilità!C:C,B122,contabilità!F:F)</f>
        <v>0</v>
      </c>
      <c r="E122" s="100">
        <f t="shared" si="2"/>
        <v>0</v>
      </c>
      <c r="F122" s="37">
        <f>'piano conti'!C122</f>
        <v>0</v>
      </c>
      <c r="G122" s="37">
        <f>'piano conti'!D122</f>
        <v>0</v>
      </c>
      <c r="H122" s="37"/>
      <c r="I122" s="37"/>
      <c r="J122" s="2"/>
    </row>
    <row r="123" spans="1:10" ht="15">
      <c r="A123" s="90" t="str">
        <f>'piano conti'!A123</f>
        <v>10.01</v>
      </c>
      <c r="B123" s="90" t="str">
        <f>'piano conti'!B123</f>
        <v>CAPITALE SOCIALE</v>
      </c>
      <c r="C123" s="101">
        <f>SUMIF(contabilità!C:C,B123,contabilità!E:E)</f>
        <v>0</v>
      </c>
      <c r="D123" s="101">
        <f>SUMIF(contabilità!C:C,B123,contabilità!F:F)</f>
        <v>1000000</v>
      </c>
      <c r="E123" s="101">
        <f t="shared" si="2"/>
        <v>-1000000</v>
      </c>
      <c r="F123" s="37" t="str">
        <f>'piano conti'!C123</f>
        <v>P</v>
      </c>
      <c r="G123" s="37" t="str">
        <f>'piano conti'!D123</f>
        <v>PASSIVITA</v>
      </c>
      <c r="H123" s="37"/>
      <c r="I123" s="37"/>
      <c r="J123" s="2"/>
    </row>
    <row r="124" spans="1:10" ht="15">
      <c r="A124" s="90" t="str">
        <f>'piano conti'!A124</f>
        <v>10.02</v>
      </c>
      <c r="B124" s="90" t="str">
        <f>'piano conti'!B124</f>
        <v>RISERVA SOVRAPPREZZO AZIONI</v>
      </c>
      <c r="C124" s="100">
        <f>SUMIF(contabilità!C:C,B124,contabilità!E:E)</f>
        <v>0</v>
      </c>
      <c r="D124" s="100">
        <f>SUMIF(contabilità!C:C,B124,contabilità!F:F)</f>
        <v>0</v>
      </c>
      <c r="E124" s="100">
        <f t="shared" si="2"/>
        <v>0</v>
      </c>
      <c r="F124" s="37" t="str">
        <f>'piano conti'!C124</f>
        <v>P</v>
      </c>
      <c r="G124" s="37" t="str">
        <f>'piano conti'!D124</f>
        <v>PASSIVITA</v>
      </c>
      <c r="H124" s="37"/>
      <c r="I124" s="37"/>
      <c r="J124" s="2"/>
    </row>
    <row r="125" spans="1:10" ht="15">
      <c r="A125" s="90" t="str">
        <f>'piano conti'!A125</f>
        <v>10.03</v>
      </c>
      <c r="B125" s="90" t="str">
        <f>'piano conti'!B125</f>
        <v>RISERVA DI RIVALUTAZIONE</v>
      </c>
      <c r="C125" s="101">
        <f>SUMIF(contabilità!C:C,B125,contabilità!E:E)</f>
        <v>0</v>
      </c>
      <c r="D125" s="101">
        <f>SUMIF(contabilità!C:C,B125,contabilità!F:F)</f>
        <v>0</v>
      </c>
      <c r="E125" s="101">
        <f t="shared" si="2"/>
        <v>0</v>
      </c>
      <c r="F125" s="37" t="str">
        <f>'piano conti'!C125</f>
        <v>P</v>
      </c>
      <c r="G125" s="37" t="str">
        <f>'piano conti'!D125</f>
        <v>PASSIVITA</v>
      </c>
      <c r="H125" s="37"/>
      <c r="I125" s="37"/>
      <c r="J125" s="2"/>
    </row>
    <row r="126" spans="1:10" ht="15">
      <c r="A126" s="90" t="str">
        <f>'piano conti'!A126</f>
        <v>10.04</v>
      </c>
      <c r="B126" s="90" t="str">
        <f>'piano conti'!B126</f>
        <v>RISERVA LEGALE</v>
      </c>
      <c r="C126" s="100">
        <f>SUMIF(contabilità!C:C,B126,contabilità!E:E)</f>
        <v>0</v>
      </c>
      <c r="D126" s="100">
        <f>SUMIF(contabilità!C:C,B126,contabilità!F:F)</f>
        <v>4500</v>
      </c>
      <c r="E126" s="100">
        <f t="shared" si="2"/>
        <v>-4500</v>
      </c>
      <c r="F126" s="37" t="str">
        <f>'piano conti'!C126</f>
        <v>P</v>
      </c>
      <c r="G126" s="37" t="str">
        <f>'piano conti'!D126</f>
        <v>PASSIVITA</v>
      </c>
      <c r="H126" s="37"/>
      <c r="I126" s="37"/>
      <c r="J126" s="2"/>
    </row>
    <row r="127" spans="1:10" ht="15">
      <c r="A127" s="90" t="str">
        <f>'piano conti'!A127</f>
        <v>10.05</v>
      </c>
      <c r="B127" s="90" t="str">
        <f>'piano conti'!B127</f>
        <v>RISERVA STATUTARIA</v>
      </c>
      <c r="C127" s="101">
        <f>SUMIF(contabilità!C:C,B127,contabilità!E:E)</f>
        <v>0</v>
      </c>
      <c r="D127" s="101">
        <f>SUMIF(contabilità!C:C,B127,contabilità!F:F)</f>
        <v>6000</v>
      </c>
      <c r="E127" s="101">
        <f t="shared" si="2"/>
        <v>-6000</v>
      </c>
      <c r="F127" s="37" t="str">
        <f>'piano conti'!C127</f>
        <v>P</v>
      </c>
      <c r="G127" s="37" t="str">
        <f>'piano conti'!D127</f>
        <v>PASSIVITA</v>
      </c>
      <c r="H127" s="37"/>
      <c r="I127" s="37"/>
      <c r="J127" s="2"/>
    </row>
    <row r="128" spans="1:10" ht="15">
      <c r="A128" s="90" t="str">
        <f>'piano conti'!A128</f>
        <v>10.06</v>
      </c>
      <c r="B128" s="90" t="str">
        <f>'piano conti'!B128</f>
        <v>RISERVA PER AZIONI PROPRIE</v>
      </c>
      <c r="C128" s="100">
        <f>SUMIF(contabilità!C:C,B128,contabilità!E:E)</f>
        <v>0</v>
      </c>
      <c r="D128" s="100">
        <f>SUMIF(contabilità!C:C,B128,contabilità!F:F)</f>
        <v>0</v>
      </c>
      <c r="E128" s="100">
        <f t="shared" si="2"/>
        <v>0</v>
      </c>
      <c r="F128" s="37" t="str">
        <f>'piano conti'!C128</f>
        <v>P</v>
      </c>
      <c r="G128" s="37" t="str">
        <f>'piano conti'!D128</f>
        <v>PASSIVITA</v>
      </c>
      <c r="H128" s="37"/>
      <c r="I128" s="37"/>
      <c r="J128" s="2"/>
    </row>
    <row r="129" spans="1:10" ht="15">
      <c r="A129" s="90" t="str">
        <f>'piano conti'!A129</f>
        <v>10.07</v>
      </c>
      <c r="B129" s="90" t="str">
        <f>'piano conti'!B129</f>
        <v>RISERVA STRAORDINARIA</v>
      </c>
      <c r="C129" s="101">
        <f>SUMIF(contabilità!C:C,B129,contabilità!E:E)</f>
        <v>0</v>
      </c>
      <c r="D129" s="101">
        <f>SUMIF(contabilità!C:C,B129,contabilità!F:F)</f>
        <v>22560</v>
      </c>
      <c r="E129" s="101">
        <f t="shared" si="2"/>
        <v>-22560</v>
      </c>
      <c r="F129" s="37" t="str">
        <f>'piano conti'!C129</f>
        <v>P</v>
      </c>
      <c r="G129" s="37" t="str">
        <f>'piano conti'!D129</f>
        <v>PASSIVITA</v>
      </c>
      <c r="H129" s="37"/>
      <c r="I129" s="37"/>
      <c r="J129" s="2"/>
    </row>
    <row r="130" spans="1:10" ht="15">
      <c r="A130" s="90" t="str">
        <f>'piano conti'!A130</f>
        <v>10.08</v>
      </c>
      <c r="B130" s="90" t="str">
        <f>'piano conti'!B130</f>
        <v>RISERVA CONGUAGLIO UTILI IN CORSO </v>
      </c>
      <c r="C130" s="100">
        <f>SUMIF(contabilità!C:C,B130,contabilità!E:E)</f>
        <v>0</v>
      </c>
      <c r="D130" s="100">
        <f>SUMIF(contabilità!C:C,B130,contabilità!F:F)</f>
        <v>0</v>
      </c>
      <c r="E130" s="100">
        <f t="shared" si="2"/>
        <v>0</v>
      </c>
      <c r="F130" s="37" t="str">
        <f>'piano conti'!C130</f>
        <v>P</v>
      </c>
      <c r="G130" s="37" t="str">
        <f>'piano conti'!D130</f>
        <v>PASSIVITA</v>
      </c>
      <c r="H130" s="37"/>
      <c r="I130" s="37"/>
      <c r="J130" s="2"/>
    </row>
    <row r="131" spans="1:10" ht="15">
      <c r="A131" s="90" t="str">
        <f>'piano conti'!A131</f>
        <v>10.09</v>
      </c>
      <c r="B131" s="90" t="str">
        <f>'piano conti'!B131</f>
        <v>FONDO RIMBORSO SPESE</v>
      </c>
      <c r="C131" s="101">
        <f>SUMIF(contabilità!C:C,B131,contabilità!E:E)</f>
        <v>0</v>
      </c>
      <c r="D131" s="101">
        <f>SUMIF(contabilità!C:C,B131,contabilità!F:F)</f>
        <v>0</v>
      </c>
      <c r="E131" s="101">
        <f t="shared" si="2"/>
        <v>0</v>
      </c>
      <c r="F131" s="37" t="str">
        <f>'piano conti'!C131</f>
        <v>P</v>
      </c>
      <c r="G131" s="37" t="str">
        <f>'piano conti'!D131</f>
        <v>PASSIVITA</v>
      </c>
      <c r="H131" s="37"/>
      <c r="I131" s="37"/>
      <c r="J131" s="2"/>
    </row>
    <row r="132" spans="1:10" ht="15">
      <c r="A132" s="90" t="str">
        <f>'piano conti'!A132</f>
        <v>10.10</v>
      </c>
      <c r="B132" s="90" t="str">
        <f>'piano conti'!B132</f>
        <v>VERSAMENTI AZIONISTI C/CAPITALE</v>
      </c>
      <c r="C132" s="100">
        <f>SUMIF(contabilità!C:C,B132,contabilità!E:E)</f>
        <v>0</v>
      </c>
      <c r="D132" s="100">
        <f>SUMIF(contabilità!C:C,B132,contabilità!F:F)</f>
        <v>0</v>
      </c>
      <c r="E132" s="100">
        <f t="shared" si="2"/>
        <v>0</v>
      </c>
      <c r="F132" s="37" t="str">
        <f>'piano conti'!C132</f>
        <v>P</v>
      </c>
      <c r="G132" s="37" t="str">
        <f>'piano conti'!D132</f>
        <v>PASSIVITA</v>
      </c>
      <c r="H132" s="37"/>
      <c r="I132" s="37"/>
      <c r="J132" s="2"/>
    </row>
    <row r="133" spans="1:10" ht="15">
      <c r="A133" s="90" t="str">
        <f>'piano conti'!A133</f>
        <v>10.11</v>
      </c>
      <c r="B133" s="90" t="str">
        <f>'piano conti'!B133</f>
        <v>VERSAMENTI C/AUMENTO CAPITALE</v>
      </c>
      <c r="C133" s="101">
        <f>SUMIF(contabilità!C:C,B133,contabilità!E:E)</f>
        <v>0</v>
      </c>
      <c r="D133" s="101">
        <f>SUMIF(contabilità!C:C,B133,contabilità!F:F)</f>
        <v>0</v>
      </c>
      <c r="E133" s="101">
        <f t="shared" si="2"/>
        <v>0</v>
      </c>
      <c r="F133" s="37" t="str">
        <f>'piano conti'!C133</f>
        <v>P</v>
      </c>
      <c r="G133" s="37" t="str">
        <f>'piano conti'!D133</f>
        <v>PASSIVITA</v>
      </c>
      <c r="H133" s="37"/>
      <c r="I133" s="37"/>
      <c r="J133" s="2"/>
    </row>
    <row r="134" spans="1:10" ht="15">
      <c r="A134" s="90" t="str">
        <f>'piano conti'!A134</f>
        <v>10.12</v>
      </c>
      <c r="B134" s="90" t="str">
        <f>'piano conti'!B134</f>
        <v>RISERVA PER RINNOVI</v>
      </c>
      <c r="C134" s="100">
        <f>SUMIF(contabilità!C:C,B134,contabilità!E:E)</f>
        <v>0</v>
      </c>
      <c r="D134" s="100">
        <f>SUMIF(contabilità!C:C,B134,contabilità!F:F)</f>
        <v>0</v>
      </c>
      <c r="E134" s="100">
        <f t="shared" si="2"/>
        <v>0</v>
      </c>
      <c r="F134" s="37" t="str">
        <f>'piano conti'!C134</f>
        <v>P</v>
      </c>
      <c r="G134" s="37" t="str">
        <f>'piano conti'!D134</f>
        <v>PASSIVITA</v>
      </c>
      <c r="H134" s="37"/>
      <c r="I134" s="37"/>
      <c r="J134" s="2"/>
    </row>
    <row r="135" spans="1:10" ht="15">
      <c r="A135" s="90" t="str">
        <f>'piano conti'!A135</f>
        <v>10.15</v>
      </c>
      <c r="B135" s="90" t="str">
        <f>'piano conti'!B135</f>
        <v>RISERVA CONTRIBUTI IN CONTO CAPITALE</v>
      </c>
      <c r="C135" s="101">
        <f>SUMIF(contabilità!C:C,B135,contabilità!E:E)</f>
        <v>0</v>
      </c>
      <c r="D135" s="101">
        <f>SUMIF(contabilità!C:C,B135,contabilità!F:F)</f>
        <v>0</v>
      </c>
      <c r="E135" s="101">
        <f t="shared" si="2"/>
        <v>0</v>
      </c>
      <c r="F135" s="37" t="str">
        <f>'piano conti'!C135</f>
        <v>P</v>
      </c>
      <c r="G135" s="37" t="str">
        <f>'piano conti'!D135</f>
        <v>PASSIVITA</v>
      </c>
      <c r="H135" s="37"/>
      <c r="I135" s="37"/>
      <c r="J135" s="2"/>
    </row>
    <row r="136" spans="1:10" ht="15">
      <c r="A136" s="90" t="str">
        <f>'piano conti'!A136</f>
        <v>10.16</v>
      </c>
      <c r="B136" s="90" t="str">
        <f>'piano conti'!B136</f>
        <v>RISERVA VOLONTARIA</v>
      </c>
      <c r="C136" s="101">
        <f>SUMIF(contabilità!C:C,B136,contabilità!E:E)</f>
        <v>0</v>
      </c>
      <c r="D136" s="101">
        <f>SUMIF(contabilità!C:C,B136,contabilità!F:F)</f>
        <v>0</v>
      </c>
      <c r="E136" s="101">
        <f>C136-D136</f>
        <v>0</v>
      </c>
      <c r="F136" s="37" t="str">
        <f>'piano conti'!C136</f>
        <v>P</v>
      </c>
      <c r="G136" s="37" t="str">
        <f>'piano conti'!D136</f>
        <v>PASSIVITA</v>
      </c>
      <c r="H136" s="37"/>
      <c r="I136" s="37"/>
      <c r="J136" s="2"/>
    </row>
    <row r="137" spans="1:10" ht="15">
      <c r="A137" s="90" t="str">
        <f>'piano conti'!A137</f>
        <v>10.17</v>
      </c>
      <c r="B137" s="90" t="str">
        <f>'piano conti'!B137</f>
        <v>PATRIMONIO NETTO</v>
      </c>
      <c r="C137" s="100">
        <f>SUMIF(contabilità!C:C,B137,contabilità!E:E)</f>
        <v>0</v>
      </c>
      <c r="D137" s="100">
        <f>SUMIF(contabilità!C:C,B137,contabilità!F:F)</f>
        <v>0</v>
      </c>
      <c r="E137" s="100">
        <f t="shared" si="2"/>
        <v>0</v>
      </c>
      <c r="F137" s="37" t="str">
        <f>'piano conti'!C137</f>
        <v>P</v>
      </c>
      <c r="G137" s="37" t="str">
        <f>'piano conti'!D137</f>
        <v>PASSIVITA</v>
      </c>
      <c r="H137" s="37"/>
      <c r="I137" s="37"/>
      <c r="J137" s="2"/>
    </row>
    <row r="138" spans="1:9" ht="15">
      <c r="A138" s="90" t="str">
        <f>'piano conti'!A138</f>
        <v>10.18</v>
      </c>
      <c r="B138" s="90" t="str">
        <f>'piano conti'!B138</f>
        <v>TITOLARE C/RITENUTE SUBITE</v>
      </c>
      <c r="C138" s="101">
        <f>SUMIF(contabilità!C:C,B138,contabilità!E:E)</f>
        <v>0</v>
      </c>
      <c r="D138" s="101">
        <f>SUMIF(contabilità!C:C,B138,contabilità!F:F)</f>
        <v>0</v>
      </c>
      <c r="E138" s="101">
        <f t="shared" si="2"/>
        <v>0</v>
      </c>
      <c r="F138" s="37" t="str">
        <f>'piano conti'!C138</f>
        <v>P</v>
      </c>
      <c r="G138" s="37" t="str">
        <f>'piano conti'!D138</f>
        <v>PASSIVITA</v>
      </c>
      <c r="H138" s="37"/>
      <c r="I138" s="37"/>
    </row>
    <row r="139" spans="1:9" ht="15">
      <c r="A139" s="90" t="str">
        <f>'piano conti'!A139</f>
        <v>10.19</v>
      </c>
      <c r="B139" s="90" t="str">
        <f>'piano conti'!B139</f>
        <v>SOCI C/RITENUTE SUBITE</v>
      </c>
      <c r="C139" s="100">
        <f>SUMIF(contabilità!C:C,B139,contabilità!E:E)</f>
        <v>0</v>
      </c>
      <c r="D139" s="100">
        <f>SUMIF(contabilità!C:C,B139,contabilità!F:F)</f>
        <v>0</v>
      </c>
      <c r="E139" s="100">
        <f aca="true" t="shared" si="3" ref="E139:E202">C139-D139</f>
        <v>0</v>
      </c>
      <c r="F139" s="37" t="str">
        <f>'piano conti'!C139</f>
        <v>P</v>
      </c>
      <c r="G139" s="37" t="str">
        <f>'piano conti'!D139</f>
        <v>PASSIVITA</v>
      </c>
      <c r="H139" s="37"/>
      <c r="I139" s="37"/>
    </row>
    <row r="140" spans="1:9" ht="15">
      <c r="A140" s="90" t="str">
        <f>'piano conti'!A140</f>
        <v>10.20</v>
      </c>
      <c r="B140" s="90" t="str">
        <f>'piano conti'!B140</f>
        <v>PRELEVAMENTI EXTRAGESTIONE</v>
      </c>
      <c r="C140" s="101">
        <f>SUMIF(contabilità!C:C,B140,contabilità!E:E)</f>
        <v>0</v>
      </c>
      <c r="D140" s="101">
        <f>SUMIF(contabilità!C:C,B140,contabilità!F:F)</f>
        <v>0</v>
      </c>
      <c r="E140" s="101">
        <f t="shared" si="3"/>
        <v>0</v>
      </c>
      <c r="F140" s="37" t="str">
        <f>'piano conti'!C140</f>
        <v>P</v>
      </c>
      <c r="G140" s="37" t="str">
        <f>'piano conti'!D140</f>
        <v>PASSIVITA</v>
      </c>
      <c r="H140" s="37"/>
      <c r="I140" s="37"/>
    </row>
    <row r="141" spans="1:9" ht="15">
      <c r="A141" s="90" t="str">
        <f>'piano conti'!A141</f>
        <v>10.28</v>
      </c>
      <c r="B141" s="90" t="str">
        <f>'piano conti'!B141</f>
        <v>UTILI A NUOVO</v>
      </c>
      <c r="C141" s="100">
        <f>SUMIF(contabilità!C:C,B141,contabilità!E:E)</f>
        <v>0</v>
      </c>
      <c r="D141" s="100">
        <f>SUMIF(contabilità!C:C,B141,contabilità!F:F)</f>
        <v>315</v>
      </c>
      <c r="E141" s="100">
        <f t="shared" si="3"/>
        <v>-315</v>
      </c>
      <c r="F141" s="37" t="str">
        <f>'piano conti'!C141</f>
        <v>P</v>
      </c>
      <c r="G141" s="37" t="str">
        <f>'piano conti'!D141</f>
        <v>PASSIVITA</v>
      </c>
      <c r="H141" s="37"/>
      <c r="I141" s="37"/>
    </row>
    <row r="142" spans="1:9" ht="15">
      <c r="A142" s="90" t="str">
        <f>'piano conti'!A142</f>
        <v>10.29</v>
      </c>
      <c r="B142" s="90" t="str">
        <f>'piano conti'!B142</f>
        <v>PERDITE A NUOVO</v>
      </c>
      <c r="C142" s="101">
        <f>SUMIF(contabilità!C:C,B142,contabilità!E:E)</f>
        <v>50000</v>
      </c>
      <c r="D142" s="101">
        <f>SUMIF(contabilità!C:C,B142,contabilità!F:F)</f>
        <v>50000</v>
      </c>
      <c r="E142" s="101">
        <f t="shared" si="3"/>
        <v>0</v>
      </c>
      <c r="F142" s="37" t="str">
        <f>'piano conti'!C142</f>
        <v>P</v>
      </c>
      <c r="G142" s="37" t="str">
        <f>'piano conti'!D142</f>
        <v>PASSIVITA</v>
      </c>
      <c r="H142" s="37"/>
      <c r="I142" s="37"/>
    </row>
    <row r="143" spans="1:10" ht="15">
      <c r="A143" s="90" t="str">
        <f>'piano conti'!A143</f>
        <v>10.30</v>
      </c>
      <c r="B143" s="90" t="str">
        <f>'piano conti'!B143</f>
        <v>UTILE DI ESERCIZIO</v>
      </c>
      <c r="C143" s="100">
        <f>SUMIF(contabilità!C:C,B143,contabilità!E:E)</f>
        <v>150000</v>
      </c>
      <c r="D143" s="100">
        <f>SUMIF(contabilità!C:C,B143,contabilità!F:F)</f>
        <v>150000</v>
      </c>
      <c r="E143" s="100">
        <f t="shared" si="3"/>
        <v>0</v>
      </c>
      <c r="F143" s="37" t="str">
        <f>'piano conti'!C143</f>
        <v>P</v>
      </c>
      <c r="G143" s="37" t="str">
        <f>'piano conti'!D143</f>
        <v>PASSIVITA</v>
      </c>
      <c r="H143" s="37"/>
      <c r="I143" s="37"/>
      <c r="J143" s="2">
        <f>IF(J121+J207+J217&lt;0,0,J121+J207+J217)</f>
        <v>0</v>
      </c>
    </row>
    <row r="144" spans="1:10" ht="15">
      <c r="A144" s="90" t="str">
        <f>'piano conti'!A144</f>
        <v>10.31</v>
      </c>
      <c r="B144" s="90" t="str">
        <f>'piano conti'!B144</f>
        <v>PERDITA DI ESERCIZIO</v>
      </c>
      <c r="C144" s="101">
        <f>SUMIF(contabilità!C:C,B144,contabilità!E:E)</f>
        <v>50000</v>
      </c>
      <c r="D144" s="101">
        <f>SUMIF(contabilità!C:C,B144,contabilità!F:F)</f>
        <v>50000</v>
      </c>
      <c r="E144" s="101">
        <f t="shared" si="3"/>
        <v>0</v>
      </c>
      <c r="F144" s="37" t="str">
        <f>'piano conti'!C144</f>
        <v>P</v>
      </c>
      <c r="G144" s="37" t="str">
        <f>'piano conti'!D144</f>
        <v>PASSIVITA</v>
      </c>
      <c r="H144" s="37"/>
      <c r="I144" s="37"/>
      <c r="J144" s="2">
        <f>IF(J121+J207+J217&gt;0,0,J121+J207+J217)</f>
        <v>-104827.53999999992</v>
      </c>
    </row>
    <row r="145" spans="1:10" ht="15">
      <c r="A145" s="35" t="str">
        <f>'piano conti'!A145</f>
        <v>11.00</v>
      </c>
      <c r="B145" s="35" t="str">
        <f>'piano conti'!B145</f>
        <v>FONDI PER RISCHI E ONERI</v>
      </c>
      <c r="C145" s="100">
        <f>SUMIF(contabilità!C:C,B145,contabilità!E:E)</f>
        <v>0</v>
      </c>
      <c r="D145" s="100">
        <f>SUMIF(contabilità!C:C,B145,contabilità!F:F)</f>
        <v>0</v>
      </c>
      <c r="E145" s="100">
        <f t="shared" si="3"/>
        <v>0</v>
      </c>
      <c r="F145" s="37">
        <f>'piano conti'!C145</f>
        <v>0</v>
      </c>
      <c r="G145" s="37">
        <f>'piano conti'!D145</f>
        <v>0</v>
      </c>
      <c r="H145" s="37"/>
      <c r="I145" s="37"/>
      <c r="J145" s="2"/>
    </row>
    <row r="146" spans="1:10" ht="15">
      <c r="A146" s="90" t="str">
        <f>'piano conti'!A146</f>
        <v>11.02</v>
      </c>
      <c r="B146" s="90" t="str">
        <f>'piano conti'!B146</f>
        <v>FONDO PER IMPOSTE</v>
      </c>
      <c r="C146" s="101">
        <f>SUMIF(contabilità!C:C,B146,contabilità!E:E)</f>
        <v>0</v>
      </c>
      <c r="D146" s="101">
        <f>SUMIF(contabilità!C:C,B146,contabilità!F:F)</f>
        <v>0</v>
      </c>
      <c r="E146" s="101">
        <f t="shared" si="3"/>
        <v>0</v>
      </c>
      <c r="F146" s="37" t="str">
        <f>'piano conti'!C146</f>
        <v>P</v>
      </c>
      <c r="G146" s="37" t="str">
        <f>'piano conti'!D146</f>
        <v>PASSIVITA</v>
      </c>
      <c r="H146" s="37"/>
      <c r="I146" s="37"/>
      <c r="J146" s="2"/>
    </row>
    <row r="147" spans="1:10" ht="15">
      <c r="A147" s="90" t="str">
        <f>'piano conti'!A147</f>
        <v>11.03</v>
      </c>
      <c r="B147" s="90" t="str">
        <f>'piano conti'!B147</f>
        <v>FONDO IMPOSTE DIFFERITE</v>
      </c>
      <c r="C147" s="100">
        <f>SUMIF(contabilità!C:C,B147,contabilità!E:E)</f>
        <v>0</v>
      </c>
      <c r="D147" s="100">
        <f>SUMIF(contabilità!C:C,B147,contabilità!F:F)</f>
        <v>0</v>
      </c>
      <c r="E147" s="100">
        <f t="shared" si="3"/>
        <v>0</v>
      </c>
      <c r="F147" s="37" t="str">
        <f>'piano conti'!C147</f>
        <v>P</v>
      </c>
      <c r="G147" s="37" t="str">
        <f>'piano conti'!D147</f>
        <v>PASSIVITA</v>
      </c>
      <c r="H147" s="37"/>
      <c r="I147" s="37"/>
      <c r="J147" s="2"/>
    </row>
    <row r="148" spans="1:10" ht="15">
      <c r="A148" s="90" t="str">
        <f>'piano conti'!A148</f>
        <v>11.04</v>
      </c>
      <c r="B148" s="90" t="str">
        <f>'piano conti'!B148</f>
        <v>FONDO RESPONSABILITA' CIVILE</v>
      </c>
      <c r="C148" s="101">
        <f>SUMIF(contabilità!C:C,B148,contabilità!E:E)</f>
        <v>0</v>
      </c>
      <c r="D148" s="101">
        <f>SUMIF(contabilità!C:C,B148,contabilità!F:F)</f>
        <v>0</v>
      </c>
      <c r="E148" s="101">
        <f t="shared" si="3"/>
        <v>0</v>
      </c>
      <c r="F148" s="37" t="str">
        <f>'piano conti'!C148</f>
        <v>P</v>
      </c>
      <c r="G148" s="37" t="str">
        <f>'piano conti'!D148</f>
        <v>PASSIVITA</v>
      </c>
      <c r="H148" s="37"/>
      <c r="I148" s="37"/>
      <c r="J148" s="2"/>
    </row>
    <row r="149" spans="1:10" ht="15">
      <c r="A149" s="90" t="str">
        <f>'piano conti'!A149</f>
        <v>11.10</v>
      </c>
      <c r="B149" s="90" t="str">
        <f>'piano conti'!B149</f>
        <v>FONDO GARANZIE PRODOTTI</v>
      </c>
      <c r="C149" s="100">
        <f>SUMIF(contabilità!C:C,B149,contabilità!E:E)</f>
        <v>0</v>
      </c>
      <c r="D149" s="100">
        <f>SUMIF(contabilità!C:C,B149,contabilità!F:F)</f>
        <v>0</v>
      </c>
      <c r="E149" s="100">
        <f t="shared" si="3"/>
        <v>0</v>
      </c>
      <c r="F149" s="37" t="str">
        <f>'piano conti'!C149</f>
        <v>P</v>
      </c>
      <c r="G149" s="37" t="str">
        <f>'piano conti'!D149</f>
        <v>PASSIVITA</v>
      </c>
      <c r="H149" s="37"/>
      <c r="I149" s="37"/>
      <c r="J149" s="2"/>
    </row>
    <row r="150" spans="1:10" ht="15">
      <c r="A150" s="90" t="str">
        <f>'piano conti'!A150</f>
        <v>11.11</v>
      </c>
      <c r="B150" s="90" t="str">
        <f>'piano conti'!B150</f>
        <v>FONDO MANTENZIONE PROGRAMMATE</v>
      </c>
      <c r="C150" s="101">
        <f>SUMIF(contabilità!C:C,B150,contabilità!E:E)</f>
        <v>0</v>
      </c>
      <c r="D150" s="101">
        <f>SUMIF(contabilità!C:C,B150,contabilità!F:F)</f>
        <v>0</v>
      </c>
      <c r="E150" s="101">
        <f t="shared" si="3"/>
        <v>0</v>
      </c>
      <c r="F150" s="37" t="str">
        <f>'piano conti'!C150</f>
        <v>P</v>
      </c>
      <c r="G150" s="37" t="str">
        <f>'piano conti'!D150</f>
        <v>PASSIVITA</v>
      </c>
      <c r="H150" s="37"/>
      <c r="I150" s="37"/>
      <c r="J150" s="2"/>
    </row>
    <row r="151" spans="1:10" ht="15">
      <c r="A151" s="90" t="str">
        <f>'piano conti'!A151</f>
        <v>11.12</v>
      </c>
      <c r="B151" s="90" t="str">
        <f>'piano conti'!B151</f>
        <v>FONDO BUONI SCONTO E CONCORSI A PREMIO</v>
      </c>
      <c r="C151" s="100">
        <f>SUMIF(contabilità!C:C,B151,contabilità!E:E)</f>
        <v>0</v>
      </c>
      <c r="D151" s="100">
        <f>SUMIF(contabilità!C:C,B151,contabilità!F:F)</f>
        <v>0</v>
      </c>
      <c r="E151" s="100">
        <f t="shared" si="3"/>
        <v>0</v>
      </c>
      <c r="F151" s="37" t="str">
        <f>'piano conti'!C151</f>
        <v>P</v>
      </c>
      <c r="G151" s="37" t="str">
        <f>'piano conti'!D151</f>
        <v>PASSIVITA</v>
      </c>
      <c r="H151" s="37"/>
      <c r="I151" s="37"/>
      <c r="J151" s="2"/>
    </row>
    <row r="152" spans="1:10" ht="15">
      <c r="A152" s="35" t="str">
        <f>'piano conti'!A152</f>
        <v>12.00</v>
      </c>
      <c r="B152" s="35" t="str">
        <f>'piano conti'!B152</f>
        <v>TRATTAMENTO DI FINE RAPPORTO</v>
      </c>
      <c r="C152" s="101">
        <f>SUMIF(contabilità!C:C,B152,contabilità!E:E)</f>
        <v>0</v>
      </c>
      <c r="D152" s="101">
        <f>SUMIF(contabilità!C:C,B152,contabilità!F:F)</f>
        <v>0</v>
      </c>
      <c r="E152" s="101">
        <f t="shared" si="3"/>
        <v>0</v>
      </c>
      <c r="F152" s="37">
        <f>'piano conti'!C152</f>
        <v>0</v>
      </c>
      <c r="G152" s="37">
        <f>'piano conti'!D152</f>
        <v>0</v>
      </c>
      <c r="H152" s="37"/>
      <c r="I152" s="37"/>
      <c r="J152" s="2"/>
    </row>
    <row r="153" spans="1:10" ht="15">
      <c r="A153" s="90" t="str">
        <f>'piano conti'!A153</f>
        <v>12.01</v>
      </c>
      <c r="B153" s="90" t="str">
        <f>'piano conti'!B153</f>
        <v>DEBITI PER TFR</v>
      </c>
      <c r="C153" s="100">
        <f>SUMIF(contabilità!C:C,B153,contabilità!E:E)</f>
        <v>0</v>
      </c>
      <c r="D153" s="100">
        <f>SUMIF(contabilità!C:C,B153,contabilità!F:F)</f>
        <v>0</v>
      </c>
      <c r="E153" s="100">
        <f t="shared" si="3"/>
        <v>0</v>
      </c>
      <c r="F153" s="37" t="str">
        <f>'piano conti'!C153</f>
        <v>P</v>
      </c>
      <c r="G153" s="37" t="str">
        <f>'piano conti'!D153</f>
        <v>PASSIVITA</v>
      </c>
      <c r="H153" s="37"/>
      <c r="I153" s="37"/>
      <c r="J153" s="2"/>
    </row>
    <row r="154" spans="1:10" ht="15">
      <c r="A154" s="35" t="str">
        <f>'piano conti'!A154</f>
        <v>13.00</v>
      </c>
      <c r="B154" s="35" t="str">
        <f>'piano conti'!B154</f>
        <v>DEBITI FINANZIARI</v>
      </c>
      <c r="C154" s="101">
        <f>SUMIF(contabilità!C:C,B154,contabilità!E:E)</f>
        <v>0</v>
      </c>
      <c r="D154" s="101">
        <f>SUMIF(contabilità!C:C,B154,contabilità!F:F)</f>
        <v>0</v>
      </c>
      <c r="E154" s="101">
        <f t="shared" si="3"/>
        <v>0</v>
      </c>
      <c r="F154" s="37">
        <f>'piano conti'!C154</f>
        <v>0</v>
      </c>
      <c r="G154" s="37">
        <f>'piano conti'!D154</f>
        <v>0</v>
      </c>
      <c r="H154" s="37"/>
      <c r="I154" s="37"/>
      <c r="J154" s="2"/>
    </row>
    <row r="155" spans="1:10" ht="15">
      <c r="A155" s="90" t="str">
        <f>'piano conti'!A155</f>
        <v>13.01</v>
      </c>
      <c r="B155" s="90" t="str">
        <f>'piano conti'!B155</f>
        <v>PRESTITI OBBLIGAZIONARI</v>
      </c>
      <c r="C155" s="100">
        <f>SUMIF(contabilità!C:C,B155,contabilità!E:E)</f>
        <v>20000</v>
      </c>
      <c r="D155" s="100">
        <f>SUMIF(contabilità!C:C,B155,contabilità!F:F)</f>
        <v>200000</v>
      </c>
      <c r="E155" s="100">
        <f t="shared" si="3"/>
        <v>-180000</v>
      </c>
      <c r="F155" s="37" t="str">
        <f>'piano conti'!C155</f>
        <v>P</v>
      </c>
      <c r="G155" s="37" t="str">
        <f>'piano conti'!D155</f>
        <v>PASSIVITA</v>
      </c>
      <c r="H155" s="37"/>
      <c r="I155" s="37"/>
      <c r="J155" s="2"/>
    </row>
    <row r="156" spans="1:10" ht="15">
      <c r="A156" s="90" t="str">
        <f>'piano conti'!A156</f>
        <v>13.02</v>
      </c>
      <c r="B156" s="90" t="str">
        <f>'piano conti'!B156</f>
        <v>PRESTITI OBBLIGAZIONARI CONVERTIBILI</v>
      </c>
      <c r="C156" s="101">
        <f>SUMIF(contabilità!C:C,B156,contabilità!E:E)</f>
        <v>0</v>
      </c>
      <c r="D156" s="101">
        <f>SUMIF(contabilità!C:C,B156,contabilità!F:F)</f>
        <v>0</v>
      </c>
      <c r="E156" s="101">
        <f t="shared" si="3"/>
        <v>0</v>
      </c>
      <c r="F156" s="37" t="str">
        <f>'piano conti'!C156</f>
        <v>P</v>
      </c>
      <c r="G156" s="37" t="str">
        <f>'piano conti'!D156</f>
        <v>PASSIVITA</v>
      </c>
      <c r="H156" s="37"/>
      <c r="I156" s="37"/>
      <c r="J156" s="2"/>
    </row>
    <row r="157" spans="1:10" ht="15">
      <c r="A157" s="90" t="str">
        <f>'piano conti'!A157</f>
        <v>13.05</v>
      </c>
      <c r="B157" s="90" t="str">
        <f>'piano conti'!B157</f>
        <v>AZIONISTI C/FINANZIAMENTI</v>
      </c>
      <c r="C157" s="100">
        <f>SUMIF(contabilità!C:C,B157,contabilità!E:E)</f>
        <v>0</v>
      </c>
      <c r="D157" s="100">
        <f>SUMIF(contabilità!C:C,B157,contabilità!F:F)</f>
        <v>0</v>
      </c>
      <c r="E157" s="100">
        <f t="shared" si="3"/>
        <v>0</v>
      </c>
      <c r="F157" s="37" t="str">
        <f>'piano conti'!C157</f>
        <v>P</v>
      </c>
      <c r="G157" s="37" t="str">
        <f>'piano conti'!D157</f>
        <v>PASSIVITA</v>
      </c>
      <c r="H157" s="37"/>
      <c r="I157" s="37"/>
      <c r="J157" s="2"/>
    </row>
    <row r="158" spans="1:10" ht="15">
      <c r="A158" s="90" t="str">
        <f>'piano conti'!A158</f>
        <v>13.10</v>
      </c>
      <c r="B158" s="90" t="str">
        <f>'piano conti'!B158</f>
        <v>BANCHE C/C PASSIVI</v>
      </c>
      <c r="C158" s="101">
        <f>SUMIF(contabilità!C:C,B158,contabilità!E:E)</f>
        <v>0</v>
      </c>
      <c r="D158" s="101">
        <f>SUMIF(contabilità!C:C,B158,contabilità!F:F)</f>
        <v>0</v>
      </c>
      <c r="E158" s="101">
        <f t="shared" si="3"/>
        <v>0</v>
      </c>
      <c r="F158" s="37" t="str">
        <f>'piano conti'!C158</f>
        <v>P</v>
      </c>
      <c r="G158" s="37" t="str">
        <f>'piano conti'!D158</f>
        <v>PASSIVITA</v>
      </c>
      <c r="H158" s="37"/>
      <c r="I158" s="37"/>
      <c r="J158" s="2"/>
    </row>
    <row r="159" spans="1:10" ht="15">
      <c r="A159" s="90" t="str">
        <f>'piano conti'!A159</f>
        <v>13.11</v>
      </c>
      <c r="B159" s="90" t="str">
        <f>'piano conti'!B159</f>
        <v>BANCHE C/RIBA ALL'INCASSO</v>
      </c>
      <c r="C159" s="100">
        <f>SUMIF(contabilità!C:C,B159,contabilità!E:E)</f>
        <v>0</v>
      </c>
      <c r="D159" s="100">
        <f>SUMIF(contabilità!C:C,B159,contabilità!F:F)</f>
        <v>0</v>
      </c>
      <c r="E159" s="100">
        <f t="shared" si="3"/>
        <v>0</v>
      </c>
      <c r="F159" s="37" t="str">
        <f>'piano conti'!C159</f>
        <v>P</v>
      </c>
      <c r="G159" s="37" t="str">
        <f>'piano conti'!D159</f>
        <v>PASSIVITA</v>
      </c>
      <c r="H159" s="37"/>
      <c r="I159" s="37"/>
      <c r="J159" s="2"/>
    </row>
    <row r="160" spans="1:10" ht="15">
      <c r="A160" s="90" t="str">
        <f>'piano conti'!A160</f>
        <v>13.12</v>
      </c>
      <c r="B160" s="90" t="str">
        <f>'piano conti'!B160</f>
        <v>BANCHE C/CAMBIALI ALL'INCASSO</v>
      </c>
      <c r="C160" s="101">
        <f>SUMIF(contabilità!C:C,B160,contabilità!E:E)</f>
        <v>0</v>
      </c>
      <c r="D160" s="101">
        <f>SUMIF(contabilità!C:C,B160,contabilità!F:F)</f>
        <v>0</v>
      </c>
      <c r="E160" s="101">
        <f t="shared" si="3"/>
        <v>0</v>
      </c>
      <c r="F160" s="37" t="str">
        <f>'piano conti'!C160</f>
        <v>P</v>
      </c>
      <c r="G160" s="37" t="str">
        <f>'piano conti'!D160</f>
        <v>PASSIVITA</v>
      </c>
      <c r="H160" s="37"/>
      <c r="I160" s="37"/>
      <c r="J160" s="2"/>
    </row>
    <row r="161" spans="1:10" ht="15">
      <c r="A161" s="90" t="str">
        <f>'piano conti'!A161</f>
        <v>13.13</v>
      </c>
      <c r="B161" s="90" t="str">
        <f>'piano conti'!B161</f>
        <v>BANCHE C/ANTICIPI SU FATTURE</v>
      </c>
      <c r="C161" s="100">
        <f>SUMIF(contabilità!C:C,B161,contabilità!E:E)</f>
        <v>0</v>
      </c>
      <c r="D161" s="100">
        <f>SUMIF(contabilità!C:C,B161,contabilità!F:F)</f>
        <v>0</v>
      </c>
      <c r="E161" s="100">
        <f t="shared" si="3"/>
        <v>0</v>
      </c>
      <c r="F161" s="37" t="str">
        <f>'piano conti'!C161</f>
        <v>P</v>
      </c>
      <c r="G161" s="37" t="str">
        <f>'piano conti'!D161</f>
        <v>PASSIVITA</v>
      </c>
      <c r="H161" s="37"/>
      <c r="I161" s="37"/>
      <c r="J161" s="2"/>
    </row>
    <row r="162" spans="1:10" ht="15">
      <c r="A162" s="90" t="str">
        <f>'piano conti'!A162</f>
        <v>13.14</v>
      </c>
      <c r="B162" s="90" t="str">
        <f>'piano conti'!B162</f>
        <v>BANCHE C/SOVVENZIONI</v>
      </c>
      <c r="C162" s="101">
        <f>SUMIF(contabilità!C:C,B162,contabilità!E:E)</f>
        <v>0</v>
      </c>
      <c r="D162" s="101">
        <f>SUMIF(contabilità!C:C,B162,contabilità!F:F)</f>
        <v>0</v>
      </c>
      <c r="E162" s="101">
        <f t="shared" si="3"/>
        <v>0</v>
      </c>
      <c r="F162" s="37" t="str">
        <f>'piano conti'!C162</f>
        <v>P</v>
      </c>
      <c r="G162" s="37" t="str">
        <f>'piano conti'!D162</f>
        <v>PASSIVITA</v>
      </c>
      <c r="H162" s="37"/>
      <c r="I162" s="37"/>
      <c r="J162" s="2"/>
    </row>
    <row r="163" spans="1:10" ht="15">
      <c r="A163" s="90" t="str">
        <f>'piano conti'!A163</f>
        <v>13.15</v>
      </c>
      <c r="B163" s="90" t="str">
        <f>'piano conti'!B163</f>
        <v>BANCHE C/SOVVENZIONI CAMBIARIE</v>
      </c>
      <c r="C163" s="100">
        <f>SUMIF(contabilità!C:C,B163,contabilità!E:E)</f>
        <v>0</v>
      </c>
      <c r="D163" s="100">
        <f>SUMIF(contabilità!C:C,B163,contabilità!F:F)</f>
        <v>0</v>
      </c>
      <c r="E163" s="100">
        <f t="shared" si="3"/>
        <v>0</v>
      </c>
      <c r="F163" s="37" t="str">
        <f>'piano conti'!C163</f>
        <v>P</v>
      </c>
      <c r="G163" s="37" t="str">
        <f>'piano conti'!D163</f>
        <v>PASSIVITA</v>
      </c>
      <c r="H163" s="37"/>
      <c r="I163" s="37"/>
      <c r="J163" s="2"/>
    </row>
    <row r="164" spans="1:10" ht="15">
      <c r="A164" s="90" t="str">
        <f>'piano conti'!A164</f>
        <v>13.16</v>
      </c>
      <c r="B164" s="90" t="str">
        <f>'piano conti'!B164</f>
        <v>BANCHE C/SOVVENZIONI GARANTITE</v>
      </c>
      <c r="C164" s="101">
        <f>SUMIF(contabilità!C:C,B164,contabilità!E:E)</f>
        <v>0</v>
      </c>
      <c r="D164" s="101">
        <f>SUMIF(contabilità!C:C,B164,contabilità!F:F)</f>
        <v>0</v>
      </c>
      <c r="E164" s="101">
        <f t="shared" si="3"/>
        <v>0</v>
      </c>
      <c r="F164" s="37" t="str">
        <f>'piano conti'!C164</f>
        <v>P</v>
      </c>
      <c r="G164" s="37" t="str">
        <f>'piano conti'!D164</f>
        <v>PASSIVITA</v>
      </c>
      <c r="H164" s="37"/>
      <c r="I164" s="37"/>
      <c r="J164" s="2"/>
    </row>
    <row r="165" spans="1:10" ht="15">
      <c r="A165" s="90" t="str">
        <f>'piano conti'!A165</f>
        <v>13.20</v>
      </c>
      <c r="B165" s="90" t="str">
        <f>'piano conti'!B165</f>
        <v>MUTUI PASSIVI</v>
      </c>
      <c r="C165" s="100">
        <f>SUMIF(contabilità!C:C,B165,contabilità!E:E)</f>
        <v>0</v>
      </c>
      <c r="D165" s="100">
        <f>SUMIF(contabilità!C:C,B165,contabilità!F:F)</f>
        <v>0</v>
      </c>
      <c r="E165" s="100">
        <f t="shared" si="3"/>
        <v>0</v>
      </c>
      <c r="F165" s="37" t="str">
        <f>'piano conti'!C165</f>
        <v>P</v>
      </c>
      <c r="G165" s="37" t="str">
        <f>'piano conti'!D165</f>
        <v>PASSIVITA</v>
      </c>
      <c r="H165" s="37"/>
      <c r="I165" s="37"/>
      <c r="J165" s="2"/>
    </row>
    <row r="166" spans="1:10" ht="15">
      <c r="A166" s="90" t="str">
        <f>'piano conti'!A166</f>
        <v>13.25</v>
      </c>
      <c r="B166" s="90" t="str">
        <f>'piano conti'!B166</f>
        <v>CAMBIALI PASSIVE FINANZIARIE</v>
      </c>
      <c r="C166" s="101">
        <f>SUMIF(contabilità!C:C,B166,contabilità!E:E)</f>
        <v>0</v>
      </c>
      <c r="D166" s="101">
        <f>SUMIF(contabilità!C:C,B166,contabilità!F:F)</f>
        <v>0</v>
      </c>
      <c r="E166" s="101">
        <f t="shared" si="3"/>
        <v>0</v>
      </c>
      <c r="F166" s="37" t="str">
        <f>'piano conti'!C166</f>
        <v>P</v>
      </c>
      <c r="G166" s="37" t="str">
        <f>'piano conti'!D166</f>
        <v>PASSIVITA</v>
      </c>
      <c r="H166" s="37"/>
      <c r="I166" s="37"/>
      <c r="J166" s="2"/>
    </row>
    <row r="167" spans="1:10" ht="15">
      <c r="A167" s="90" t="str">
        <f>'piano conti'!A167</f>
        <v>13.30</v>
      </c>
      <c r="B167" s="90" t="str">
        <f>'piano conti'!B167</f>
        <v>PRESTITI DA CONTROLLATE</v>
      </c>
      <c r="C167" s="100">
        <f>SUMIF(contabilità!C:C,B167,contabilità!E:E)</f>
        <v>0</v>
      </c>
      <c r="D167" s="100">
        <f>SUMIF(contabilità!C:C,B167,contabilità!F:F)</f>
        <v>0</v>
      </c>
      <c r="E167" s="100">
        <f t="shared" si="3"/>
        <v>0</v>
      </c>
      <c r="F167" s="37" t="str">
        <f>'piano conti'!C167</f>
        <v>P</v>
      </c>
      <c r="G167" s="37" t="str">
        <f>'piano conti'!D167</f>
        <v>PASSIVITA</v>
      </c>
      <c r="H167" s="37"/>
      <c r="I167" s="37"/>
      <c r="J167" s="2"/>
    </row>
    <row r="168" spans="1:10" ht="15">
      <c r="A168" s="90" t="str">
        <f>'piano conti'!A168</f>
        <v>13.31</v>
      </c>
      <c r="B168" s="90" t="str">
        <f>'piano conti'!B168</f>
        <v>PRESTITI DA COLLEGATE </v>
      </c>
      <c r="C168" s="101">
        <f>SUMIF(contabilità!C:C,B168,contabilità!E:E)</f>
        <v>0</v>
      </c>
      <c r="D168" s="101">
        <f>SUMIF(contabilità!C:C,B168,contabilità!F:F)</f>
        <v>0</v>
      </c>
      <c r="E168" s="101">
        <f t="shared" si="3"/>
        <v>0</v>
      </c>
      <c r="F168" s="37" t="str">
        <f>'piano conti'!C168</f>
        <v>P</v>
      </c>
      <c r="G168" s="37" t="str">
        <f>'piano conti'!D168</f>
        <v>PASSIVITA</v>
      </c>
      <c r="H168" s="37"/>
      <c r="I168" s="37"/>
      <c r="J168" s="2"/>
    </row>
    <row r="169" spans="1:10" ht="15">
      <c r="A169" s="90" t="str">
        <f>'piano conti'!A169</f>
        <v>13.32</v>
      </c>
      <c r="B169" s="90" t="str">
        <f>'piano conti'!B169</f>
        <v>PRESTITI DA CONTROLLANTI</v>
      </c>
      <c r="C169" s="100">
        <f>SUMIF(contabilità!C:C,B169,contabilità!E:E)</f>
        <v>0</v>
      </c>
      <c r="D169" s="100">
        <f>SUMIF(contabilità!C:C,B169,contabilità!F:F)</f>
        <v>0</v>
      </c>
      <c r="E169" s="100">
        <f t="shared" si="3"/>
        <v>0</v>
      </c>
      <c r="F169" s="37" t="str">
        <f>'piano conti'!C169</f>
        <v>P</v>
      </c>
      <c r="G169" s="37" t="str">
        <f>'piano conti'!D169</f>
        <v>PASSIVITA</v>
      </c>
      <c r="H169" s="37"/>
      <c r="I169" s="37"/>
      <c r="J169" s="2"/>
    </row>
    <row r="170" spans="1:10" ht="15">
      <c r="A170" s="90" t="str">
        <f>'piano conti'!A170</f>
        <v>13.40</v>
      </c>
      <c r="B170" s="90" t="str">
        <f>'piano conti'!B170</f>
        <v>DEBITI VS ALTRI FINANZIATORI</v>
      </c>
      <c r="C170" s="101">
        <f>SUMIF(contabilità!C:C,B170,contabilità!E:E)</f>
        <v>0</v>
      </c>
      <c r="D170" s="101">
        <f>SUMIF(contabilità!C:C,B170,contabilità!F:F)</f>
        <v>0</v>
      </c>
      <c r="E170" s="101">
        <f t="shared" si="3"/>
        <v>0</v>
      </c>
      <c r="F170" s="37" t="str">
        <f>'piano conti'!C170</f>
        <v>P</v>
      </c>
      <c r="G170" s="37" t="str">
        <f>'piano conti'!D170</f>
        <v>PASSIVITA</v>
      </c>
      <c r="H170" s="37"/>
      <c r="I170" s="37"/>
      <c r="J170" s="2"/>
    </row>
    <row r="171" spans="1:10" ht="15">
      <c r="A171" s="35" t="str">
        <f>'piano conti'!A171</f>
        <v>14.00</v>
      </c>
      <c r="B171" s="35" t="str">
        <f>'piano conti'!B171</f>
        <v>DEBITI COMMERCIALI</v>
      </c>
      <c r="C171" s="100">
        <f>SUMIF(contabilità!C:C,B171,contabilità!E:E)</f>
        <v>0</v>
      </c>
      <c r="D171" s="100">
        <f>SUMIF(contabilità!C:C,B171,contabilità!F:F)</f>
        <v>0</v>
      </c>
      <c r="E171" s="100">
        <f t="shared" si="3"/>
        <v>0</v>
      </c>
      <c r="F171" s="37">
        <f>'piano conti'!C171</f>
        <v>0</v>
      </c>
      <c r="G171" s="37">
        <f>'piano conti'!D171</f>
        <v>0</v>
      </c>
      <c r="H171" s="37"/>
      <c r="I171" s="37"/>
      <c r="J171" s="2"/>
    </row>
    <row r="172" spans="1:10" ht="15">
      <c r="A172" s="90" t="str">
        <f>'piano conti'!A172</f>
        <v>14.01</v>
      </c>
      <c r="B172" s="90" t="str">
        <f>'piano conti'!B172</f>
        <v>CLIENTI C/ACCONTI</v>
      </c>
      <c r="C172" s="101">
        <f>SUMIF(contabilità!C:C,B172,contabilità!E:E)</f>
        <v>0</v>
      </c>
      <c r="D172" s="101">
        <f>SUMIF(contabilità!C:C,B172,contabilità!F:F)</f>
        <v>0</v>
      </c>
      <c r="E172" s="101">
        <f t="shared" si="3"/>
        <v>0</v>
      </c>
      <c r="F172" s="37" t="str">
        <f>'piano conti'!C172</f>
        <v>P</v>
      </c>
      <c r="G172" s="37" t="str">
        <f>'piano conti'!D172</f>
        <v>PASSIVITA</v>
      </c>
      <c r="H172" s="37"/>
      <c r="I172" s="37"/>
      <c r="J172" s="2"/>
    </row>
    <row r="173" spans="1:10" ht="15">
      <c r="A173" s="90" t="str">
        <f>'piano conti'!A173</f>
        <v>14.10</v>
      </c>
      <c r="B173" s="90" t="str">
        <f>'piano conti'!B173</f>
        <v>DEBITI VS FORNITORI</v>
      </c>
      <c r="C173" s="100">
        <f>SUMIF(contabilità!C:C,B173,contabilità!E:E)</f>
        <v>47312</v>
      </c>
      <c r="D173" s="100">
        <f>SUMIF(contabilità!C:C,B173,contabilità!F:F)</f>
        <v>47312</v>
      </c>
      <c r="E173" s="100">
        <f t="shared" si="3"/>
        <v>0</v>
      </c>
      <c r="F173" s="37" t="str">
        <f>'piano conti'!C173</f>
        <v>P</v>
      </c>
      <c r="G173" s="37" t="str">
        <f>'piano conti'!D173</f>
        <v>PASSIVITA</v>
      </c>
      <c r="H173" s="37"/>
      <c r="I173" s="37"/>
      <c r="J173" s="2"/>
    </row>
    <row r="174" spans="1:10" ht="15">
      <c r="A174" s="90" t="str">
        <f>'piano conti'!A174</f>
        <v>14.19</v>
      </c>
      <c r="B174" s="90" t="str">
        <f>'piano conti'!B174</f>
        <v>FATTURE DA RICEVERE</v>
      </c>
      <c r="C174" s="101">
        <f>SUMIF(contabilità!C:C,B174,contabilità!E:E)</f>
        <v>0</v>
      </c>
      <c r="D174" s="101">
        <f>SUMIF(contabilità!C:C,B174,contabilità!F:F)</f>
        <v>0</v>
      </c>
      <c r="E174" s="101">
        <f t="shared" si="3"/>
        <v>0</v>
      </c>
      <c r="F174" s="37" t="str">
        <f>'piano conti'!C174</f>
        <v>P</v>
      </c>
      <c r="G174" s="37" t="str">
        <f>'piano conti'!D174</f>
        <v>PASSIVITA</v>
      </c>
      <c r="H174" s="37"/>
      <c r="I174" s="37"/>
      <c r="J174" s="2"/>
    </row>
    <row r="175" spans="1:10" ht="15">
      <c r="A175" s="90" t="str">
        <f>'piano conti'!A175</f>
        <v>14.20</v>
      </c>
      <c r="B175" s="90" t="str">
        <f>'piano conti'!B175</f>
        <v>CAMBIALI PASSIVE</v>
      </c>
      <c r="C175" s="100">
        <f>SUMIF(contabilità!C:C,B175,contabilità!E:E)</f>
        <v>0</v>
      </c>
      <c r="D175" s="100">
        <f>SUMIF(contabilità!C:C,B175,contabilità!F:F)</f>
        <v>0</v>
      </c>
      <c r="E175" s="100">
        <f t="shared" si="3"/>
        <v>0</v>
      </c>
      <c r="F175" s="37" t="str">
        <f>'piano conti'!C175</f>
        <v>P</v>
      </c>
      <c r="G175" s="37" t="str">
        <f>'piano conti'!D175</f>
        <v>PASSIVITA</v>
      </c>
      <c r="H175" s="37"/>
      <c r="I175" s="37"/>
      <c r="J175" s="2"/>
    </row>
    <row r="176" spans="1:10" ht="15">
      <c r="A176" s="90" t="str">
        <f>'piano conti'!A176</f>
        <v>14.40</v>
      </c>
      <c r="B176" s="90" t="str">
        <f>'piano conti'!B176</f>
        <v>DEBITI VS CONTROLLATE</v>
      </c>
      <c r="C176" s="101">
        <f>SUMIF(contabilità!C:C,B176,contabilità!E:E)</f>
        <v>0</v>
      </c>
      <c r="D176" s="101">
        <f>SUMIF(contabilità!C:C,B176,contabilità!F:F)</f>
        <v>0</v>
      </c>
      <c r="E176" s="101">
        <f t="shared" si="3"/>
        <v>0</v>
      </c>
      <c r="F176" s="37" t="str">
        <f>'piano conti'!C176</f>
        <v>P</v>
      </c>
      <c r="G176" s="37" t="str">
        <f>'piano conti'!D176</f>
        <v>PASSIVITA</v>
      </c>
      <c r="H176" s="37"/>
      <c r="I176" s="37"/>
      <c r="J176" s="2"/>
    </row>
    <row r="177" spans="1:10" ht="15">
      <c r="A177" s="90" t="str">
        <f>'piano conti'!A177</f>
        <v>14.41</v>
      </c>
      <c r="B177" s="90" t="str">
        <f>'piano conti'!B177</f>
        <v>DEBITI VS COLLEGATE</v>
      </c>
      <c r="C177" s="100">
        <f>SUMIF(contabilità!C:C,B177,contabilità!E:E)</f>
        <v>0</v>
      </c>
      <c r="D177" s="100">
        <f>SUMIF(contabilità!C:C,B177,contabilità!F:F)</f>
        <v>0</v>
      </c>
      <c r="E177" s="100">
        <f t="shared" si="3"/>
        <v>0</v>
      </c>
      <c r="F177" s="37" t="str">
        <f>'piano conti'!C177</f>
        <v>P</v>
      </c>
      <c r="G177" s="37" t="str">
        <f>'piano conti'!D177</f>
        <v>PASSIVITA</v>
      </c>
      <c r="H177" s="37"/>
      <c r="I177" s="37"/>
      <c r="J177" s="2"/>
    </row>
    <row r="178" spans="1:10" ht="15">
      <c r="A178" s="90" t="str">
        <f>'piano conti'!A178</f>
        <v>14.42</v>
      </c>
      <c r="B178" s="90" t="str">
        <f>'piano conti'!B178</f>
        <v>DEBITI VS CONTROLLANTI</v>
      </c>
      <c r="C178" s="101">
        <f>SUMIF(contabilità!C:C,B178,contabilità!E:E)</f>
        <v>0</v>
      </c>
      <c r="D178" s="101">
        <f>SUMIF(contabilità!C:C,B178,contabilità!F:F)</f>
        <v>0</v>
      </c>
      <c r="E178" s="101">
        <f t="shared" si="3"/>
        <v>0</v>
      </c>
      <c r="F178" s="37" t="str">
        <f>'piano conti'!C178</f>
        <v>P</v>
      </c>
      <c r="G178" s="37" t="str">
        <f>'piano conti'!D178</f>
        <v>PASSIVITA</v>
      </c>
      <c r="H178" s="37"/>
      <c r="I178" s="37"/>
      <c r="J178" s="2"/>
    </row>
    <row r="179" spans="1:10" ht="15">
      <c r="A179" s="35" t="str">
        <f>'piano conti'!A179</f>
        <v>15.00</v>
      </c>
      <c r="B179" s="35" t="str">
        <f>'piano conti'!B179</f>
        <v>DEBITI DIVERSI</v>
      </c>
      <c r="C179" s="100">
        <f>SUMIF(contabilità!C:C,B179,contabilità!E:E)</f>
        <v>0</v>
      </c>
      <c r="D179" s="100">
        <f>SUMIF(contabilità!C:C,B179,contabilità!F:F)</f>
        <v>0</v>
      </c>
      <c r="E179" s="100">
        <f t="shared" si="3"/>
        <v>0</v>
      </c>
      <c r="F179" s="37">
        <f>'piano conti'!C179</f>
        <v>0</v>
      </c>
      <c r="G179" s="37">
        <f>'piano conti'!D179</f>
        <v>0</v>
      </c>
      <c r="H179" s="37"/>
      <c r="I179" s="37"/>
      <c r="J179" s="2"/>
    </row>
    <row r="180" spans="1:10" ht="15">
      <c r="A180" s="90" t="str">
        <f>'piano conti'!A180</f>
        <v>15.01</v>
      </c>
      <c r="B180" s="90" t="str">
        <f>'piano conti'!B180</f>
        <v>IVA NS DEBITO</v>
      </c>
      <c r="C180" s="101">
        <f>SUMIF(contabilità!C:C,B180,contabilità!E:E)</f>
        <v>0</v>
      </c>
      <c r="D180" s="101">
        <f>SUMIF(contabilità!C:C,B180,contabilità!F:F)</f>
        <v>0</v>
      </c>
      <c r="E180" s="101">
        <f t="shared" si="3"/>
        <v>0</v>
      </c>
      <c r="F180" s="37" t="str">
        <f>'piano conti'!C180</f>
        <v>P</v>
      </c>
      <c r="G180" s="37" t="str">
        <f>'piano conti'!D180</f>
        <v>PASSIVITA</v>
      </c>
      <c r="H180" s="37"/>
      <c r="I180" s="37"/>
      <c r="J180" s="2"/>
    </row>
    <row r="181" spans="1:10" ht="15">
      <c r="A181" s="90" t="str">
        <f>'piano conti'!A181</f>
        <v>15.02</v>
      </c>
      <c r="B181" s="90" t="str">
        <f>'piano conti'!B181</f>
        <v>DEBITI PER RITENUTE DA VERSARE</v>
      </c>
      <c r="C181" s="100">
        <f>SUMIF(contabilità!C:C,B181,contabilità!E:E)</f>
        <v>106.56</v>
      </c>
      <c r="D181" s="100">
        <f>SUMIF(contabilità!C:C,B181,contabilità!F:F)</f>
        <v>8575</v>
      </c>
      <c r="E181" s="100">
        <f t="shared" si="3"/>
        <v>-8468.44</v>
      </c>
      <c r="F181" s="37" t="str">
        <f>'piano conti'!C181</f>
        <v>P</v>
      </c>
      <c r="G181" s="37" t="str">
        <f>'piano conti'!D181</f>
        <v>PASSIVITA</v>
      </c>
      <c r="H181" s="37"/>
      <c r="I181" s="37"/>
      <c r="J181" s="2"/>
    </row>
    <row r="182" spans="1:10" ht="15">
      <c r="A182" s="90" t="str">
        <f>'piano conti'!A182</f>
        <v>15.03</v>
      </c>
      <c r="B182" s="90" t="str">
        <f>'piano conti'!B182</f>
        <v>DEBITI PER IMPOSTE</v>
      </c>
      <c r="C182" s="101">
        <f>SUMIF(contabilità!C:C,B182,contabilità!E:E)</f>
        <v>0</v>
      </c>
      <c r="D182" s="101">
        <f>SUMIF(contabilità!C:C,B182,contabilità!F:F)</f>
        <v>16973</v>
      </c>
      <c r="E182" s="101">
        <f t="shared" si="3"/>
        <v>-16973</v>
      </c>
      <c r="F182" s="37" t="str">
        <f>'piano conti'!C182</f>
        <v>P</v>
      </c>
      <c r="G182" s="37" t="str">
        <f>'piano conti'!D182</f>
        <v>PASSIVITA</v>
      </c>
      <c r="H182" s="37"/>
      <c r="I182" s="37"/>
      <c r="J182" s="2"/>
    </row>
    <row r="183" spans="1:10" ht="15">
      <c r="A183" s="90" t="str">
        <f>'piano conti'!A183</f>
        <v>15.05</v>
      </c>
      <c r="B183" s="90" t="str">
        <f>'piano conti'!B183</f>
        <v>DEBITI PER IVA</v>
      </c>
      <c r="C183" s="100">
        <f>SUMIF(contabilità!C:C,B183,contabilità!E:E)</f>
        <v>0</v>
      </c>
      <c r="D183" s="100">
        <f>SUMIF(contabilità!C:C,B183,contabilità!F:F)</f>
        <v>0</v>
      </c>
      <c r="E183" s="100">
        <f t="shared" si="3"/>
        <v>0</v>
      </c>
      <c r="F183" s="37" t="str">
        <f>'piano conti'!C183</f>
        <v>P</v>
      </c>
      <c r="G183" s="37" t="str">
        <f>'piano conti'!D183</f>
        <v>PASSIVITA</v>
      </c>
      <c r="H183" s="37"/>
      <c r="I183" s="37"/>
      <c r="J183" s="2"/>
    </row>
    <row r="184" spans="1:10" ht="15">
      <c r="A184" s="90" t="str">
        <f>'piano conti'!A184</f>
        <v>15.10</v>
      </c>
      <c r="B184" s="90" t="str">
        <f>'piano conti'!B184</f>
        <v>DEBITI VS ISTITUTI PREVIDENZIALI</v>
      </c>
      <c r="C184" s="101">
        <f>SUMIF(contabilità!C:C,B184,contabilità!E:E)</f>
        <v>0</v>
      </c>
      <c r="D184" s="101">
        <f>SUMIF(contabilità!C:C,B184,contabilità!F:F)</f>
        <v>0</v>
      </c>
      <c r="E184" s="101">
        <f t="shared" si="3"/>
        <v>0</v>
      </c>
      <c r="F184" s="37" t="str">
        <f>'piano conti'!C184</f>
        <v>P</v>
      </c>
      <c r="G184" s="37" t="str">
        <f>'piano conti'!D184</f>
        <v>PASSIVITA</v>
      </c>
      <c r="H184" s="37"/>
      <c r="I184" s="37"/>
      <c r="J184" s="2"/>
    </row>
    <row r="185" spans="1:10" ht="15">
      <c r="A185" s="90" t="str">
        <f>'piano conti'!A185</f>
        <v>15.11</v>
      </c>
      <c r="B185" s="90" t="str">
        <f>'piano conti'!B185</f>
        <v>DEBITI VS FONDI PENSIONE</v>
      </c>
      <c r="C185" s="100">
        <f>SUMIF(contabilità!C:C,B185,contabilità!E:E)</f>
        <v>0</v>
      </c>
      <c r="D185" s="100">
        <f>SUMIF(contabilità!C:C,B185,contabilità!F:F)</f>
        <v>0</v>
      </c>
      <c r="E185" s="100">
        <f t="shared" si="3"/>
        <v>0</v>
      </c>
      <c r="F185" s="37" t="str">
        <f>'piano conti'!C185</f>
        <v>P</v>
      </c>
      <c r="G185" s="37" t="str">
        <f>'piano conti'!D185</f>
        <v>PASSIVITA</v>
      </c>
      <c r="H185" s="37"/>
      <c r="I185" s="37"/>
      <c r="J185" s="2"/>
    </row>
    <row r="186" spans="1:10" ht="15">
      <c r="A186" s="90" t="str">
        <f>'piano conti'!A186</f>
        <v>15.20</v>
      </c>
      <c r="B186" s="90" t="str">
        <f>'piano conti'!B186</f>
        <v>PERSONALE C/RETRIBUZIONE</v>
      </c>
      <c r="C186" s="101">
        <f>SUMIF(contabilità!C:C,B186,contabilità!E:E)</f>
        <v>0</v>
      </c>
      <c r="D186" s="101">
        <f>SUMIF(contabilità!C:C,B186,contabilità!F:F)</f>
        <v>0</v>
      </c>
      <c r="E186" s="101">
        <f t="shared" si="3"/>
        <v>0</v>
      </c>
      <c r="F186" s="37" t="str">
        <f>'piano conti'!C186</f>
        <v>P</v>
      </c>
      <c r="G186" s="37" t="str">
        <f>'piano conti'!D186</f>
        <v>PASSIVITA</v>
      </c>
      <c r="H186" s="37"/>
      <c r="I186" s="37"/>
      <c r="J186" s="2"/>
    </row>
    <row r="187" spans="1:10" ht="15">
      <c r="A187" s="90" t="str">
        <f>'piano conti'!A187</f>
        <v>15.21</v>
      </c>
      <c r="B187" s="90" t="str">
        <f>'piano conti'!B187</f>
        <v>PERSONALE C/LIQUIDAZIONE</v>
      </c>
      <c r="C187" s="100">
        <f>SUMIF(contabilità!C:C,B187,contabilità!E:E)</f>
        <v>0</v>
      </c>
      <c r="D187" s="100">
        <f>SUMIF(contabilità!C:C,B187,contabilità!F:F)</f>
        <v>0</v>
      </c>
      <c r="E187" s="100">
        <f t="shared" si="3"/>
        <v>0</v>
      </c>
      <c r="F187" s="37" t="str">
        <f>'piano conti'!C187</f>
        <v>P</v>
      </c>
      <c r="G187" s="37" t="str">
        <f>'piano conti'!D187</f>
        <v>PASSIVITA</v>
      </c>
      <c r="H187" s="37"/>
      <c r="I187" s="37"/>
      <c r="J187" s="2"/>
    </row>
    <row r="188" spans="1:10" ht="15">
      <c r="A188" s="90" t="str">
        <f>'piano conti'!A188</f>
        <v>15.30</v>
      </c>
      <c r="B188" s="90" t="str">
        <f>'piano conti'!B188</f>
        <v>DEBITI PER CAUZIONI</v>
      </c>
      <c r="C188" s="101">
        <f>SUMIF(contabilità!C:C,B188,contabilità!E:E)</f>
        <v>0</v>
      </c>
      <c r="D188" s="101">
        <f>SUMIF(contabilità!C:C,B188,contabilità!F:F)</f>
        <v>0</v>
      </c>
      <c r="E188" s="101">
        <f t="shared" si="3"/>
        <v>0</v>
      </c>
      <c r="F188" s="37" t="str">
        <f>'piano conti'!C188</f>
        <v>P</v>
      </c>
      <c r="G188" s="37" t="str">
        <f>'piano conti'!D188</f>
        <v>PASSIVITA</v>
      </c>
      <c r="H188" s="37"/>
      <c r="I188" s="37"/>
      <c r="J188" s="2"/>
    </row>
    <row r="189" spans="1:10" ht="15">
      <c r="A189" s="90" t="str">
        <f>'piano conti'!A189</f>
        <v>15.31</v>
      </c>
      <c r="B189" s="90" t="str">
        <f>'piano conti'!B189</f>
        <v>SOCIO … C/UTILI</v>
      </c>
      <c r="C189" s="100">
        <f>SUMIF(contabilità!C:C,B189,contabilità!E:E)</f>
        <v>0</v>
      </c>
      <c r="D189" s="100">
        <f>SUMIF(contabilità!C:C,B189,contabilità!F:F)</f>
        <v>0</v>
      </c>
      <c r="E189" s="100">
        <f t="shared" si="3"/>
        <v>0</v>
      </c>
      <c r="F189" s="37" t="str">
        <f>'piano conti'!C189</f>
        <v>P</v>
      </c>
      <c r="G189" s="37" t="str">
        <f>'piano conti'!D189</f>
        <v>PASSIVITA</v>
      </c>
      <c r="H189" s="37"/>
      <c r="I189" s="37"/>
      <c r="J189" s="2"/>
    </row>
    <row r="190" spans="1:10" ht="15">
      <c r="A190" s="90" t="str">
        <f>'piano conti'!A190</f>
        <v>15.31</v>
      </c>
      <c r="B190" s="90" t="str">
        <f>'piano conti'!B190</f>
        <v>SOCIO … C/RIMBORSI</v>
      </c>
      <c r="C190" s="101">
        <f>SUMIF(contabilità!C:C,B190,contabilità!E:E)</f>
        <v>0</v>
      </c>
      <c r="D190" s="101">
        <f>SUMIF(contabilità!C:C,B190,contabilità!F:F)</f>
        <v>0</v>
      </c>
      <c r="E190" s="101">
        <f t="shared" si="3"/>
        <v>0</v>
      </c>
      <c r="F190" s="37" t="str">
        <f>'piano conti'!C190</f>
        <v>P</v>
      </c>
      <c r="G190" s="37" t="str">
        <f>'piano conti'!D190</f>
        <v>PASSIVITA</v>
      </c>
      <c r="H190" s="37"/>
      <c r="I190" s="37"/>
      <c r="J190" s="2"/>
    </row>
    <row r="191" spans="1:10" ht="15">
      <c r="A191" s="90" t="str">
        <f>'piano conti'!A191</f>
        <v>15.31</v>
      </c>
      <c r="B191" s="90" t="str">
        <f>'piano conti'!B191</f>
        <v>SOCIO … C/LIQUIDAZIONE</v>
      </c>
      <c r="C191" s="100">
        <f>SUMIF(contabilità!C:C,B191,contabilità!E:E)</f>
        <v>0</v>
      </c>
      <c r="D191" s="100">
        <f>SUMIF(contabilità!C:C,B191,contabilità!F:F)</f>
        <v>0</v>
      </c>
      <c r="E191" s="100">
        <f t="shared" si="3"/>
        <v>0</v>
      </c>
      <c r="F191" s="37" t="str">
        <f>'piano conti'!C191</f>
        <v>P</v>
      </c>
      <c r="G191" s="37" t="str">
        <f>'piano conti'!D191</f>
        <v>PASSIVITA</v>
      </c>
      <c r="H191" s="37"/>
      <c r="I191" s="37"/>
      <c r="J191" s="2"/>
    </row>
    <row r="192" spans="1:10" ht="15">
      <c r="A192" s="90" t="str">
        <f>'piano conti'!A192</f>
        <v>15.49</v>
      </c>
      <c r="B192" s="90" t="str">
        <f>'piano conti'!B192</f>
        <v>AZIONISTI C/COMPETENZE</v>
      </c>
      <c r="C192" s="101">
        <f>SUMIF(contabilità!C:C,B192,contabilità!E:E)</f>
        <v>0</v>
      </c>
      <c r="D192" s="101">
        <f>SUMIF(contabilità!C:C,B192,contabilità!F:F)</f>
        <v>0</v>
      </c>
      <c r="E192" s="101">
        <f t="shared" si="3"/>
        <v>0</v>
      </c>
      <c r="F192" s="37" t="str">
        <f>'piano conti'!C192</f>
        <v>P</v>
      </c>
      <c r="G192" s="37" t="str">
        <f>'piano conti'!D192</f>
        <v>PASSIVITA</v>
      </c>
      <c r="H192" s="37"/>
      <c r="I192" s="37"/>
      <c r="J192" s="2"/>
    </row>
    <row r="193" spans="1:10" ht="15">
      <c r="A193" s="90" t="str">
        <f>'piano conti'!A193</f>
        <v>15.50</v>
      </c>
      <c r="B193" s="90" t="str">
        <f>'piano conti'!B193</f>
        <v>AZIONISTI C/DIVIDENDI</v>
      </c>
      <c r="C193" s="100">
        <f>SUMIF(contabilità!C:C,B193,contabilità!E:E)</f>
        <v>65000</v>
      </c>
      <c r="D193" s="100">
        <f>SUMIF(contabilità!C:C,B193,contabilità!F:F)</f>
        <v>65000</v>
      </c>
      <c r="E193" s="100">
        <f t="shared" si="3"/>
        <v>0</v>
      </c>
      <c r="F193" s="37" t="str">
        <f>'piano conti'!C193</f>
        <v>P</v>
      </c>
      <c r="G193" s="37" t="str">
        <f>'piano conti'!D193</f>
        <v>PASSIVITA</v>
      </c>
      <c r="H193" s="37"/>
      <c r="I193" s="37"/>
      <c r="J193" s="2"/>
    </row>
    <row r="194" spans="1:10" ht="15">
      <c r="A194" s="90" t="str">
        <f>'piano conti'!A194</f>
        <v>15.51</v>
      </c>
      <c r="B194" s="90" t="str">
        <f>'piano conti'!B194</f>
        <v>AZIONISTI C/ACCONTO DIVIDENDI</v>
      </c>
      <c r="C194" s="101">
        <f>SUMIF(contabilità!C:C,B194,contabilità!E:E)</f>
        <v>0</v>
      </c>
      <c r="D194" s="101">
        <f>SUMIF(contabilità!C:C,B194,contabilità!F:F)</f>
        <v>0</v>
      </c>
      <c r="E194" s="101">
        <f t="shared" si="3"/>
        <v>0</v>
      </c>
      <c r="F194" s="37" t="str">
        <f>'piano conti'!C194</f>
        <v>P</v>
      </c>
      <c r="G194" s="37" t="str">
        <f>'piano conti'!D194</f>
        <v>PASSIVITA</v>
      </c>
      <c r="H194" s="37"/>
      <c r="I194" s="37"/>
      <c r="J194" s="2"/>
    </row>
    <row r="195" spans="1:10" ht="15">
      <c r="A195" s="90" t="str">
        <f>'piano conti'!A195</f>
        <v>15.52</v>
      </c>
      <c r="B195" s="90" t="str">
        <f>'piano conti'!B195</f>
        <v>AZIONISTI C/RIMBORSO</v>
      </c>
      <c r="C195" s="100">
        <f>SUMIF(contabilità!C:C,B195,contabilità!E:E)</f>
        <v>0</v>
      </c>
      <c r="D195" s="100">
        <f>SUMIF(contabilità!C:C,B195,contabilità!F:F)</f>
        <v>0</v>
      </c>
      <c r="E195" s="100">
        <f t="shared" si="3"/>
        <v>0</v>
      </c>
      <c r="F195" s="37" t="str">
        <f>'piano conti'!C195</f>
        <v>P</v>
      </c>
      <c r="G195" s="37" t="str">
        <f>'piano conti'!D195</f>
        <v>PASSIVITA</v>
      </c>
      <c r="H195" s="37"/>
      <c r="I195" s="37"/>
      <c r="J195" s="2"/>
    </row>
    <row r="196" spans="1:10" ht="15">
      <c r="A196" s="90" t="str">
        <f>'piano conti'!A196</f>
        <v>15.54</v>
      </c>
      <c r="B196" s="90" t="str">
        <f>'piano conti'!B196</f>
        <v>DEBITI PER AZIONI ESTRATTE</v>
      </c>
      <c r="C196" s="101">
        <f>SUMIF(contabilità!C:C,B196,contabilità!E:E)</f>
        <v>0</v>
      </c>
      <c r="D196" s="101">
        <f>SUMIF(contabilità!C:C,B196,contabilità!F:F)</f>
        <v>0</v>
      </c>
      <c r="E196" s="101">
        <f t="shared" si="3"/>
        <v>0</v>
      </c>
      <c r="F196" s="37" t="str">
        <f>'piano conti'!C196</f>
        <v>P</v>
      </c>
      <c r="G196" s="37" t="str">
        <f>'piano conti'!D196</f>
        <v>PASSIVITA</v>
      </c>
      <c r="H196" s="37"/>
      <c r="I196" s="37"/>
      <c r="J196" s="2"/>
    </row>
    <row r="197" spans="1:10" ht="15">
      <c r="A197" s="90" t="str">
        <f>'piano conti'!A197</f>
        <v>15.60</v>
      </c>
      <c r="B197" s="90" t="str">
        <f>'piano conti'!B197</f>
        <v>DEBITI PER OBBLIGAZIONI ESTRATTE</v>
      </c>
      <c r="C197" s="100">
        <f>SUMIF(contabilità!C:C,B197,contabilità!E:E)</f>
        <v>19950</v>
      </c>
      <c r="D197" s="100">
        <f>SUMIF(contabilità!C:C,B197,contabilità!F:F)</f>
        <v>19950</v>
      </c>
      <c r="E197" s="100">
        <f t="shared" si="3"/>
        <v>0</v>
      </c>
      <c r="F197" s="37" t="str">
        <f>'piano conti'!C197</f>
        <v>P</v>
      </c>
      <c r="G197" s="37" t="str">
        <f>'piano conti'!D197</f>
        <v>PASSIVITA</v>
      </c>
      <c r="H197" s="37"/>
      <c r="I197" s="37"/>
      <c r="J197" s="2"/>
    </row>
    <row r="198" spans="1:10" ht="15">
      <c r="A198" s="90" t="str">
        <f>'piano conti'!A198</f>
        <v>15.61</v>
      </c>
      <c r="B198" s="90" t="str">
        <f>'piano conti'!B198</f>
        <v>OBBLIGAZIONISTI C/RIMBORSI</v>
      </c>
      <c r="C198" s="101">
        <f>SUMIF(contabilità!C:C,B198,contabilità!E:E)</f>
        <v>0</v>
      </c>
      <c r="D198" s="101">
        <f>SUMIF(contabilità!C:C,B198,contabilità!F:F)</f>
        <v>0</v>
      </c>
      <c r="E198" s="101">
        <f t="shared" si="3"/>
        <v>0</v>
      </c>
      <c r="F198" s="37" t="str">
        <f>'piano conti'!C198</f>
        <v>P</v>
      </c>
      <c r="G198" s="37" t="str">
        <f>'piano conti'!D198</f>
        <v>PASSIVITA</v>
      </c>
      <c r="H198" s="37"/>
      <c r="I198" s="37"/>
      <c r="J198" s="2"/>
    </row>
    <row r="199" spans="1:9" ht="15">
      <c r="A199" s="90" t="str">
        <f>'piano conti'!A199</f>
        <v>15.62</v>
      </c>
      <c r="B199" s="90" t="str">
        <f>'piano conti'!B199</f>
        <v>OBBLIGAZIONISTI C/INTERESSI</v>
      </c>
      <c r="C199" s="100">
        <f>SUMIF(contabilità!C:C,B199,contabilità!E:E)</f>
        <v>10500</v>
      </c>
      <c r="D199" s="100">
        <f>SUMIF(contabilità!C:C,B199,contabilità!F:F)</f>
        <v>10500</v>
      </c>
      <c r="E199" s="100">
        <f t="shared" si="3"/>
        <v>0</v>
      </c>
      <c r="F199" s="37" t="str">
        <f>'piano conti'!C199</f>
        <v>P</v>
      </c>
      <c r="G199" s="37" t="str">
        <f>'piano conti'!D199</f>
        <v>PASSIVITA</v>
      </c>
      <c r="H199" s="37"/>
      <c r="I199" s="37"/>
    </row>
    <row r="200" spans="1:9" ht="15">
      <c r="A200" s="90" t="str">
        <f>'piano conti'!A200</f>
        <v>15.70</v>
      </c>
      <c r="B200" s="90" t="str">
        <f>'piano conti'!B200</f>
        <v>AMMINISTRATORI C/COMPETENZE</v>
      </c>
      <c r="C200" s="101">
        <f>SUMIF(contabilità!C:C,B200,contabilità!E:E)</f>
        <v>0</v>
      </c>
      <c r="D200" s="101">
        <f>SUMIF(contabilità!C:C,B200,contabilità!F:F)</f>
        <v>0</v>
      </c>
      <c r="E200" s="101">
        <f t="shared" si="3"/>
        <v>0</v>
      </c>
      <c r="F200" s="37" t="str">
        <f>'piano conti'!C200</f>
        <v>P</v>
      </c>
      <c r="G200" s="37" t="str">
        <f>'piano conti'!D200</f>
        <v>PASSIVITA</v>
      </c>
      <c r="H200" s="37"/>
      <c r="I200" s="37"/>
    </row>
    <row r="201" spans="1:9" ht="15">
      <c r="A201" s="90" t="str">
        <f>'piano conti'!A201</f>
        <v>15.71</v>
      </c>
      <c r="B201" s="90" t="str">
        <f>'piano conti'!B201</f>
        <v>SINDACI C/COMPETENZE</v>
      </c>
      <c r="C201" s="100">
        <f>SUMIF(contabilità!C:C,B201,contabilità!E:E)</f>
        <v>0</v>
      </c>
      <c r="D201" s="100">
        <f>SUMIF(contabilità!C:C,B201,contabilità!F:F)</f>
        <v>0</v>
      </c>
      <c r="E201" s="100">
        <f t="shared" si="3"/>
        <v>0</v>
      </c>
      <c r="F201" s="37" t="str">
        <f>'piano conti'!C201</f>
        <v>P</v>
      </c>
      <c r="G201" s="37" t="str">
        <f>'piano conti'!D201</f>
        <v>PASSIVITA</v>
      </c>
      <c r="H201" s="37"/>
      <c r="I201" s="37"/>
    </row>
    <row r="202" spans="1:9" ht="15">
      <c r="A202" s="90" t="str">
        <f>'piano conti'!A202</f>
        <v>15.80</v>
      </c>
      <c r="B202" s="90" t="str">
        <f>'piano conti'!B202</f>
        <v>SIG. ROSSI C/CESSIONE AZIENDA</v>
      </c>
      <c r="C202" s="101">
        <f>SUMIF(contabilità!C:C,B202,contabilità!E:E)</f>
        <v>0</v>
      </c>
      <c r="D202" s="101">
        <f>SUMIF(contabilità!C:C,B202,contabilità!F:F)</f>
        <v>0</v>
      </c>
      <c r="E202" s="101">
        <f t="shared" si="3"/>
        <v>0</v>
      </c>
      <c r="F202" s="37" t="str">
        <f>'piano conti'!C202</f>
        <v>P</v>
      </c>
      <c r="G202" s="37" t="str">
        <f>'piano conti'!D202</f>
        <v>PASSIVITA</v>
      </c>
      <c r="H202" s="37"/>
      <c r="I202" s="37"/>
    </row>
    <row r="203" spans="1:9" ht="15">
      <c r="A203" s="90" t="str">
        <f>'piano conti'!A203</f>
        <v>15.90</v>
      </c>
      <c r="B203" s="90" t="str">
        <f>'piano conti'!B203</f>
        <v>CREDITORI DIVERSI</v>
      </c>
      <c r="C203" s="100">
        <f>SUMIF(contabilità!C:C,B203,contabilità!E:E)</f>
        <v>0</v>
      </c>
      <c r="D203" s="100">
        <f>SUMIF(contabilità!C:C,B203,contabilità!F:F)</f>
        <v>0</v>
      </c>
      <c r="E203" s="100">
        <f aca="true" t="shared" si="4" ref="E203:E268">C203-D203</f>
        <v>0</v>
      </c>
      <c r="F203" s="37" t="str">
        <f>'piano conti'!C203</f>
        <v>P</v>
      </c>
      <c r="G203" s="37" t="str">
        <f>'piano conti'!D203</f>
        <v>PASSIVITA</v>
      </c>
      <c r="H203" s="37"/>
      <c r="I203" s="37"/>
    </row>
    <row r="204" spans="1:9" ht="15">
      <c r="A204" s="35" t="str">
        <f>'piano conti'!A204</f>
        <v>16.00</v>
      </c>
      <c r="B204" s="35" t="str">
        <f>'piano conti'!B204</f>
        <v>RATEI E RISCONTI PASSIVI</v>
      </c>
      <c r="C204" s="101">
        <f>SUMIF(contabilità!C:C,B204,contabilità!E:E)</f>
        <v>0</v>
      </c>
      <c r="D204" s="101">
        <f>SUMIF(contabilità!C:C,B204,contabilità!F:F)</f>
        <v>0</v>
      </c>
      <c r="E204" s="101">
        <f t="shared" si="4"/>
        <v>0</v>
      </c>
      <c r="F204" s="37">
        <f>'piano conti'!C204</f>
        <v>0</v>
      </c>
      <c r="G204" s="37">
        <f>'piano conti'!D204</f>
        <v>0</v>
      </c>
      <c r="H204" s="37"/>
      <c r="I204" s="37"/>
    </row>
    <row r="205" spans="1:10" ht="15">
      <c r="A205" s="90" t="str">
        <f>'piano conti'!A205</f>
        <v>16.01</v>
      </c>
      <c r="B205" s="90" t="str">
        <f>'piano conti'!B205</f>
        <v>RATEI PASSIVI</v>
      </c>
      <c r="C205" s="100">
        <f>SUMIF(contabilità!C:C,B205,contabilità!E:E)</f>
        <v>400</v>
      </c>
      <c r="D205" s="100">
        <f>SUMIF(contabilità!C:C,B205,contabilità!F:F)</f>
        <v>8700</v>
      </c>
      <c r="E205" s="100">
        <f t="shared" si="4"/>
        <v>-8300</v>
      </c>
      <c r="F205" s="37" t="str">
        <f>'piano conti'!C205</f>
        <v>P</v>
      </c>
      <c r="G205" s="37" t="str">
        <f>'piano conti'!D205</f>
        <v>PASSIVITA</v>
      </c>
      <c r="H205" s="37"/>
      <c r="I205" s="37"/>
      <c r="J205" s="2"/>
    </row>
    <row r="206" spans="1:10" ht="15">
      <c r="A206" s="90" t="str">
        <f>'piano conti'!A206</f>
        <v>16.02</v>
      </c>
      <c r="B206" s="90" t="str">
        <f>'piano conti'!B206</f>
        <v>RISCONTI PASSIVI</v>
      </c>
      <c r="C206" s="101">
        <f>SUMIF(contabilità!C:C,B206,contabilità!E:E)</f>
        <v>0</v>
      </c>
      <c r="D206" s="101">
        <f>SUMIF(contabilità!C:C,B206,contabilità!F:F)</f>
        <v>0</v>
      </c>
      <c r="E206" s="101">
        <f t="shared" si="4"/>
        <v>0</v>
      </c>
      <c r="F206" s="37" t="str">
        <f>'piano conti'!C206</f>
        <v>P</v>
      </c>
      <c r="G206" s="37" t="str">
        <f>'piano conti'!D206</f>
        <v>PASSIVITA</v>
      </c>
      <c r="H206" s="37"/>
      <c r="I206" s="37"/>
      <c r="J206" s="2"/>
    </row>
    <row r="207" spans="1:13" ht="15">
      <c r="A207" s="90" t="str">
        <f>'piano conti'!A207</f>
        <v>16.03</v>
      </c>
      <c r="B207" s="90" t="str">
        <f>'piano conti'!B207</f>
        <v>AGGI SU PRESTITI</v>
      </c>
      <c r="C207" s="100">
        <f>SUMIF(contabilità!C:C,B207,contabilità!E:E)</f>
        <v>0</v>
      </c>
      <c r="D207" s="100">
        <f>SUMIF(contabilità!C:C,B207,contabilità!F:F)</f>
        <v>0</v>
      </c>
      <c r="E207" s="100">
        <f t="shared" si="4"/>
        <v>0</v>
      </c>
      <c r="F207" s="37" t="str">
        <f>'piano conti'!C207</f>
        <v>P</v>
      </c>
      <c r="G207" s="37" t="str">
        <f>'piano conti'!D207</f>
        <v>PASSIVITA</v>
      </c>
      <c r="H207" s="37"/>
      <c r="I207" s="37"/>
      <c r="J207" s="94">
        <f>SUM(E122:E207)</f>
        <v>-1247116.44</v>
      </c>
      <c r="K207" s="93" t="s">
        <v>826</v>
      </c>
      <c r="L207" s="93"/>
      <c r="M207" s="93"/>
    </row>
    <row r="208" spans="1:10" ht="15">
      <c r="A208" s="35" t="str">
        <f>'piano conti'!A208</f>
        <v>18.00</v>
      </c>
      <c r="B208" s="35" t="str">
        <f>'piano conti'!B208</f>
        <v>CONTI TRANSITORI E DIVERSI</v>
      </c>
      <c r="C208" s="101">
        <f>SUMIF(contabilità!C:C,B208,contabilità!E:E)</f>
        <v>0</v>
      </c>
      <c r="D208" s="101">
        <f>SUMIF(contabilità!C:C,B208,contabilità!F:F)</f>
        <v>0</v>
      </c>
      <c r="E208" s="101">
        <f t="shared" si="4"/>
        <v>0</v>
      </c>
      <c r="F208" s="37">
        <f>'piano conti'!C208</f>
        <v>0</v>
      </c>
      <c r="G208" s="37">
        <f>'piano conti'!D208</f>
        <v>0</v>
      </c>
      <c r="H208" s="37"/>
      <c r="I208" s="37"/>
      <c r="J208" s="2"/>
    </row>
    <row r="209" spans="1:10" ht="15">
      <c r="A209" s="90" t="str">
        <f>'piano conti'!A209</f>
        <v>18.01</v>
      </c>
      <c r="B209" s="90" t="str">
        <f>'piano conti'!B209</f>
        <v>BILANCIO DI APERTURA</v>
      </c>
      <c r="C209" s="100">
        <f>SUMIF(contabilità!C:C,B209,contabilità!E:E)</f>
        <v>0</v>
      </c>
      <c r="D209" s="100">
        <f>SUMIF(contabilità!C:C,B209,contabilità!F:F)</f>
        <v>0</v>
      </c>
      <c r="E209" s="100">
        <f t="shared" si="4"/>
        <v>0</v>
      </c>
      <c r="F209" s="37" t="str">
        <f>'piano conti'!C209</f>
        <v>P</v>
      </c>
      <c r="G209" s="37" t="str">
        <f>'piano conti'!D209</f>
        <v>ATTIVITA</v>
      </c>
      <c r="H209" s="37"/>
      <c r="I209" s="37"/>
      <c r="J209" s="2"/>
    </row>
    <row r="210" spans="1:9" ht="15">
      <c r="A210" s="90" t="str">
        <f>'piano conti'!A210</f>
        <v>18.02</v>
      </c>
      <c r="B210" s="90" t="str">
        <f>'piano conti'!B210</f>
        <v>BILANCIO DI CHIUSURA</v>
      </c>
      <c r="C210" s="101">
        <f>SUMIF(contabilità!C:C,B210,contabilità!E:E)</f>
        <v>0</v>
      </c>
      <c r="D210" s="101">
        <f>SUMIF(contabilità!C:C,B210,contabilità!F:F)</f>
        <v>0</v>
      </c>
      <c r="E210" s="101">
        <f t="shared" si="4"/>
        <v>0</v>
      </c>
      <c r="F210" s="37" t="str">
        <f>'piano conti'!C210</f>
        <v>P</v>
      </c>
      <c r="G210" s="37" t="str">
        <f>'piano conti'!D210</f>
        <v>ATTIVITA</v>
      </c>
      <c r="H210" s="37"/>
      <c r="I210" s="37"/>
    </row>
    <row r="211" spans="1:9" ht="15">
      <c r="A211" s="90" t="str">
        <f>'piano conti'!A211</f>
        <v>18.10</v>
      </c>
      <c r="B211" s="90" t="str">
        <f>'piano conti'!B211</f>
        <v>IVA C/LIQUIDAZIONE</v>
      </c>
      <c r="C211" s="100">
        <f>SUMIF(contabilità!C:C,B211,contabilità!E:E)</f>
        <v>0</v>
      </c>
      <c r="D211" s="100">
        <f>SUMIF(contabilità!C:C,B211,contabilità!F:F)</f>
        <v>0</v>
      </c>
      <c r="E211" s="100">
        <f t="shared" si="4"/>
        <v>0</v>
      </c>
      <c r="F211" s="37" t="str">
        <f>'piano conti'!C211</f>
        <v>P</v>
      </c>
      <c r="G211" s="37" t="str">
        <f>'piano conti'!D211</f>
        <v>PASSIVITA</v>
      </c>
      <c r="H211" s="37"/>
      <c r="I211" s="37"/>
    </row>
    <row r="212" spans="1:9" ht="15">
      <c r="A212" s="90" t="str">
        <f>'piano conti'!A212</f>
        <v>18.11</v>
      </c>
      <c r="B212" s="90" t="str">
        <f>'piano conti'!B212</f>
        <v>ISTITUTI PREVIDENZIALI</v>
      </c>
      <c r="C212" s="101">
        <f>SUMIF(contabilità!C:C,B212,contabilità!E:E)</f>
        <v>0</v>
      </c>
      <c r="D212" s="101">
        <f>SUMIF(contabilità!C:C,B212,contabilità!F:F)</f>
        <v>0</v>
      </c>
      <c r="E212" s="101">
        <f t="shared" si="4"/>
        <v>0</v>
      </c>
      <c r="F212" s="37" t="str">
        <f>'piano conti'!C212</f>
        <v>P</v>
      </c>
      <c r="G212" s="37" t="str">
        <f>'piano conti'!D212</f>
        <v>PASSIVITA</v>
      </c>
      <c r="H212" s="37"/>
      <c r="I212" s="37"/>
    </row>
    <row r="213" spans="1:9" ht="15">
      <c r="A213" s="90" t="str">
        <f>'piano conti'!A213</f>
        <v>18.20</v>
      </c>
      <c r="B213" s="90" t="str">
        <f>'piano conti'!B213</f>
        <v>BANCA X C/C</v>
      </c>
      <c r="C213" s="100">
        <f>SUMIF(contabilità!C:C,B213,contabilità!E:E)</f>
        <v>534318.9</v>
      </c>
      <c r="D213" s="100">
        <f>SUMIF(contabilità!C:C,B213,contabilità!F:F)</f>
        <v>193362</v>
      </c>
      <c r="E213" s="100">
        <f t="shared" si="4"/>
        <v>340956.9</v>
      </c>
      <c r="F213" s="37" t="str">
        <f>'piano conti'!C213</f>
        <v>P</v>
      </c>
      <c r="G213" s="37" t="str">
        <f>'piano conti'!D213</f>
        <v>ATTIVITA</v>
      </c>
      <c r="H213" s="37"/>
      <c r="I213" s="37"/>
    </row>
    <row r="214" spans="1:9" ht="15">
      <c r="A214" s="90" t="str">
        <f>'piano conti'!A214</f>
        <v>18.21</v>
      </c>
      <c r="B214" s="90" t="str">
        <f>'piano conti'!B214</f>
        <v>BANCA Y C/C</v>
      </c>
      <c r="C214" s="101">
        <f>SUMIF(contabilità!C:C,B214,contabilità!E:E)</f>
        <v>0</v>
      </c>
      <c r="D214" s="101">
        <f>SUMIF(contabilità!C:C,B214,contabilità!F:F)</f>
        <v>0</v>
      </c>
      <c r="E214" s="101">
        <f t="shared" si="4"/>
        <v>0</v>
      </c>
      <c r="F214" s="37" t="str">
        <f>'piano conti'!C214</f>
        <v>P</v>
      </c>
      <c r="G214" s="37" t="str">
        <f>'piano conti'!D214</f>
        <v>ATTIVITA</v>
      </c>
      <c r="H214" s="37"/>
      <c r="I214" s="37"/>
    </row>
    <row r="215" spans="1:10" ht="15">
      <c r="A215" s="90" t="str">
        <f>'piano conti'!A215</f>
        <v>18.22</v>
      </c>
      <c r="B215" s="90" t="str">
        <f>'piano conti'!B215</f>
        <v>BANCA Z C/C</v>
      </c>
      <c r="C215" s="100">
        <f>SUMIF(contabilità!C:C,B215,contabilità!E:E)</f>
        <v>0</v>
      </c>
      <c r="D215" s="100">
        <f>SUMIF(contabilità!C:C,B215,contabilità!F:F)</f>
        <v>0</v>
      </c>
      <c r="E215" s="100">
        <f t="shared" si="4"/>
        <v>0</v>
      </c>
      <c r="F215" s="37" t="str">
        <f>'piano conti'!C215</f>
        <v>P</v>
      </c>
      <c r="G215" s="37" t="str">
        <f>'piano conti'!D215</f>
        <v>ATTIVITA</v>
      </c>
      <c r="H215" s="37"/>
      <c r="I215" s="37"/>
      <c r="J215" s="2"/>
    </row>
    <row r="216" spans="1:10" ht="15">
      <c r="A216" s="90" t="str">
        <f>'piano conti'!A216</f>
        <v>18.30</v>
      </c>
      <c r="B216" s="90" t="str">
        <f>'piano conti'!B216</f>
        <v>PERSONALE C/ARROTONDAMENTI</v>
      </c>
      <c r="C216" s="101">
        <f>SUMIF(contabilità!C:C,B216,contabilità!E:E)</f>
        <v>0</v>
      </c>
      <c r="D216" s="101">
        <f>SUMIF(contabilità!C:C,B216,contabilità!F:F)</f>
        <v>0</v>
      </c>
      <c r="E216" s="101">
        <f t="shared" si="4"/>
        <v>0</v>
      </c>
      <c r="F216" s="37" t="str">
        <f>'piano conti'!C216</f>
        <v>P</v>
      </c>
      <c r="G216" s="37" t="str">
        <f>'piano conti'!D216</f>
        <v>PASSIVITA</v>
      </c>
      <c r="H216" s="37"/>
      <c r="I216" s="37"/>
      <c r="J216" s="2"/>
    </row>
    <row r="217" spans="1:13" ht="15">
      <c r="A217" s="90" t="str">
        <f>'piano conti'!A217</f>
        <v>18.31</v>
      </c>
      <c r="B217" s="90" t="str">
        <f>'piano conti'!B217</f>
        <v>SOCIETA' DI FACTORING C/C</v>
      </c>
      <c r="C217" s="100">
        <f>SUMIF(contabilità!C:C,B217,contabilità!E:E)</f>
        <v>0</v>
      </c>
      <c r="D217" s="100">
        <f>SUMIF(contabilità!C:C,B217,contabilità!F:F)</f>
        <v>0</v>
      </c>
      <c r="E217" s="100">
        <f t="shared" si="4"/>
        <v>0</v>
      </c>
      <c r="F217" s="37" t="str">
        <f>'piano conti'!C217</f>
        <v>P</v>
      </c>
      <c r="G217" s="37" t="str">
        <f>'piano conti'!D217</f>
        <v>PASSIVITA</v>
      </c>
      <c r="H217" s="37"/>
      <c r="I217" s="37"/>
      <c r="J217" s="94">
        <f>SUM(E208:E217)</f>
        <v>340956.9</v>
      </c>
      <c r="K217" s="93" t="s">
        <v>875</v>
      </c>
      <c r="L217" s="93"/>
      <c r="M217" s="93"/>
    </row>
    <row r="218" spans="1:13" ht="15">
      <c r="A218" s="35" t="str">
        <f>'piano conti'!A218</f>
        <v>19.00</v>
      </c>
      <c r="B218" s="35" t="str">
        <f>'piano conti'!B218</f>
        <v>CONTI DEI SISTEMI MINORI</v>
      </c>
      <c r="C218" s="101">
        <f>SUMIF(contabilità!C:C,B218,contabilità!E:E)</f>
        <v>0</v>
      </c>
      <c r="D218" s="101">
        <f>SUMIF(contabilità!C:C,B218,contabilità!F:F)</f>
        <v>0</v>
      </c>
      <c r="E218" s="101">
        <f t="shared" si="4"/>
        <v>0</v>
      </c>
      <c r="F218" s="37">
        <f>'piano conti'!C218</f>
        <v>0</v>
      </c>
      <c r="G218" s="37">
        <f>'piano conti'!D218</f>
        <v>0</v>
      </c>
      <c r="H218" s="37"/>
      <c r="I218" s="37"/>
      <c r="J218" s="95">
        <f>SUM(J207,J217)</f>
        <v>-906159.5399999999</v>
      </c>
      <c r="K218" s="96" t="s">
        <v>876</v>
      </c>
      <c r="L218" s="96"/>
      <c r="M218" s="96"/>
    </row>
    <row r="219" spans="1:10" ht="15">
      <c r="A219" s="90" t="str">
        <f>'piano conti'!A219</f>
        <v>19.01</v>
      </c>
      <c r="B219" s="90" t="str">
        <f>'piano conti'!B219</f>
        <v>BENI DI TERZI</v>
      </c>
      <c r="C219" s="100">
        <f>SUMIF(contabilità!C:C,B219,contabilità!E:E)</f>
        <v>0</v>
      </c>
      <c r="D219" s="100">
        <f>SUMIF(contabilità!C:C,B219,contabilità!F:F)</f>
        <v>0</v>
      </c>
      <c r="E219" s="100">
        <f t="shared" si="4"/>
        <v>0</v>
      </c>
      <c r="F219" s="37" t="str">
        <f>'piano conti'!C219</f>
        <v>O</v>
      </c>
      <c r="G219" s="37" t="str">
        <f>'piano conti'!D219</f>
        <v>ORDINE</v>
      </c>
      <c r="H219" s="37"/>
      <c r="I219" s="37"/>
      <c r="J219" s="2"/>
    </row>
    <row r="220" spans="1:10" ht="15">
      <c r="A220" s="90" t="str">
        <f>'piano conti'!A220</f>
        <v>19.02</v>
      </c>
      <c r="B220" s="90" t="str">
        <f>'piano conti'!B220</f>
        <v>DEPOSITANTI BENI DI TERZI</v>
      </c>
      <c r="C220" s="101">
        <f>SUMIF(contabilità!C:C,B220,contabilità!E:E)</f>
        <v>0</v>
      </c>
      <c r="D220" s="101">
        <f>SUMIF(contabilità!C:C,B220,contabilità!F:F)</f>
        <v>0</v>
      </c>
      <c r="E220" s="101">
        <f t="shared" si="4"/>
        <v>0</v>
      </c>
      <c r="F220" s="37" t="str">
        <f>'piano conti'!C220</f>
        <v>O</v>
      </c>
      <c r="G220" s="37" t="str">
        <f>'piano conti'!D220</f>
        <v>ORDINE</v>
      </c>
      <c r="H220" s="37"/>
      <c r="I220" s="37"/>
      <c r="J220" s="2"/>
    </row>
    <row r="221" spans="1:10" ht="15">
      <c r="A221" s="90" t="str">
        <f>'piano conti'!A221</f>
        <v>19.05</v>
      </c>
      <c r="B221" s="90" t="str">
        <f>'piano conti'!B221</f>
        <v>DEPOSITARI NOSTRI BENI</v>
      </c>
      <c r="C221" s="100">
        <f>SUMIF(contabilità!C:C,B221,contabilità!E:E)</f>
        <v>0</v>
      </c>
      <c r="D221" s="100">
        <f>SUMIF(contabilità!C:C,B221,contabilità!F:F)</f>
        <v>0</v>
      </c>
      <c r="E221" s="100">
        <f>C221-D221</f>
        <v>0</v>
      </c>
      <c r="F221" s="37" t="str">
        <f>'piano conti'!C221</f>
        <v>O</v>
      </c>
      <c r="G221" s="37" t="str">
        <f>'piano conti'!D221</f>
        <v>ORDINE</v>
      </c>
      <c r="H221" s="37"/>
      <c r="I221" s="37"/>
      <c r="J221" s="2"/>
    </row>
    <row r="222" spans="1:10" ht="15">
      <c r="A222" s="90" t="str">
        <f>'piano conti'!A222</f>
        <v>19.06</v>
      </c>
      <c r="B222" s="90" t="str">
        <f>'piano conti'!B222</f>
        <v>NOSTRI BENI PRESSO TERZI</v>
      </c>
      <c r="C222" s="101">
        <f>SUMIF(contabilità!C:C,B222,contabilità!E:E)</f>
        <v>0</v>
      </c>
      <c r="D222" s="101">
        <f>SUMIF(contabilità!C:C,B222,contabilità!F:F)</f>
        <v>0</v>
      </c>
      <c r="E222" s="101">
        <f>C222-D222</f>
        <v>0</v>
      </c>
      <c r="F222" s="37" t="str">
        <f>'piano conti'!C222</f>
        <v>O</v>
      </c>
      <c r="G222" s="37" t="str">
        <f>'piano conti'!D222</f>
        <v>ORDINE</v>
      </c>
      <c r="H222" s="37"/>
      <c r="I222" s="37"/>
      <c r="J222" s="2"/>
    </row>
    <row r="223" spans="1:10" ht="15">
      <c r="A223" s="90" t="str">
        <f>'piano conti'!A223</f>
        <v>19.11</v>
      </c>
      <c r="B223" s="90" t="str">
        <f>'piano conti'!B223</f>
        <v>MATERIE DA RICEVERE</v>
      </c>
      <c r="C223" s="100">
        <f>SUMIF(contabilità!C:C,B223,contabilità!E:E)</f>
        <v>0</v>
      </c>
      <c r="D223" s="100">
        <f>SUMIF(contabilità!C:C,B223,contabilità!F:F)</f>
        <v>0</v>
      </c>
      <c r="E223" s="100">
        <f>C223-D223</f>
        <v>0</v>
      </c>
      <c r="F223" s="37" t="str">
        <f>'piano conti'!C223</f>
        <v>O</v>
      </c>
      <c r="G223" s="37" t="str">
        <f>'piano conti'!D223</f>
        <v>ORDINE</v>
      </c>
      <c r="H223" s="37"/>
      <c r="I223" s="37"/>
      <c r="J223" s="2"/>
    </row>
    <row r="224" spans="1:10" ht="15">
      <c r="A224" s="90" t="str">
        <f>'piano conti'!A224</f>
        <v>19.12</v>
      </c>
      <c r="B224" s="90" t="str">
        <f>'piano conti'!B224</f>
        <v>FORNITORI C/IMPEGNI</v>
      </c>
      <c r="C224" s="101">
        <f>SUMIF(contabilità!C:C,B224,contabilità!E:E)</f>
        <v>0</v>
      </c>
      <c r="D224" s="101">
        <f>SUMIF(contabilità!C:C,B224,contabilità!F:F)</f>
        <v>0</v>
      </c>
      <c r="E224" s="101">
        <f>C224-D224</f>
        <v>0</v>
      </c>
      <c r="F224" s="37" t="str">
        <f>'piano conti'!C224</f>
        <v>O</v>
      </c>
      <c r="G224" s="37" t="str">
        <f>'piano conti'!D224</f>
        <v>ORDINE</v>
      </c>
      <c r="H224" s="37"/>
      <c r="I224" s="37"/>
      <c r="J224" s="2"/>
    </row>
    <row r="225" spans="1:10" ht="15">
      <c r="A225" s="90" t="str">
        <f>'piano conti'!A225</f>
        <v>19.16</v>
      </c>
      <c r="B225" s="90" t="str">
        <f>'piano conti'!B225</f>
        <v>CLIENTI C/IMPEGNI</v>
      </c>
      <c r="C225" s="100">
        <f>SUMIF(contabilità!C:C,B225,contabilità!E:E)</f>
        <v>0</v>
      </c>
      <c r="D225" s="100">
        <f>SUMIF(contabilità!C:C,B225,contabilità!F:F)</f>
        <v>0</v>
      </c>
      <c r="E225" s="100">
        <f>C225-D225</f>
        <v>0</v>
      </c>
      <c r="F225" s="37" t="str">
        <f>'piano conti'!C225</f>
        <v>O</v>
      </c>
      <c r="G225" s="37" t="str">
        <f>'piano conti'!D225</f>
        <v>ORDINE</v>
      </c>
      <c r="H225" s="37"/>
      <c r="I225" s="37"/>
      <c r="J225" s="2"/>
    </row>
    <row r="226" spans="1:10" ht="15">
      <c r="A226" s="90" t="str">
        <f>'piano conti'!A226</f>
        <v>19.17</v>
      </c>
      <c r="B226" s="90" t="str">
        <f>'piano conti'!B226</f>
        <v>PRODOTTI DA CONSEGNARE</v>
      </c>
      <c r="C226" s="101">
        <f>SUMIF(contabilità!C:C,B226,contabilità!E:E)</f>
        <v>0</v>
      </c>
      <c r="D226" s="101">
        <f>SUMIF(contabilità!C:C,B226,contabilità!F:F)</f>
        <v>0</v>
      </c>
      <c r="E226" s="101">
        <f t="shared" si="4"/>
        <v>0</v>
      </c>
      <c r="F226" s="37" t="str">
        <f>'piano conti'!C226</f>
        <v>O</v>
      </c>
      <c r="G226" s="37" t="str">
        <f>'piano conti'!D226</f>
        <v>ORDINE</v>
      </c>
      <c r="H226" s="37"/>
      <c r="I226" s="37"/>
      <c r="J226" s="2"/>
    </row>
    <row r="227" spans="1:9" ht="15">
      <c r="A227" s="90" t="str">
        <f>'piano conti'!A227</f>
        <v>19.18</v>
      </c>
      <c r="B227" s="90" t="str">
        <f>'piano conti'!B227</f>
        <v>IMPEGNI PER BENI IN LEASING</v>
      </c>
      <c r="C227" s="100">
        <f>SUMIF(contabilità!C:C,B227,contabilità!E:E)</f>
        <v>0</v>
      </c>
      <c r="D227" s="100">
        <f>SUMIF(contabilità!C:C,B227,contabilità!F:F)</f>
        <v>0</v>
      </c>
      <c r="E227" s="100">
        <f t="shared" si="4"/>
        <v>0</v>
      </c>
      <c r="F227" s="37" t="str">
        <f>'piano conti'!C227</f>
        <v>O</v>
      </c>
      <c r="G227" s="37" t="str">
        <f>'piano conti'!D227</f>
        <v>ORDINE</v>
      </c>
      <c r="H227" s="37"/>
      <c r="I227" s="37"/>
    </row>
    <row r="228" spans="1:10" ht="15">
      <c r="A228" s="90" t="str">
        <f>'piano conti'!A228</f>
        <v>19.19</v>
      </c>
      <c r="B228" s="90" t="str">
        <f>'piano conti'!B228</f>
        <v>CREDITORI C/LEASING</v>
      </c>
      <c r="C228" s="101">
        <f>SUMIF(contabilità!C:C,B228,contabilità!E:E)</f>
        <v>0</v>
      </c>
      <c r="D228" s="101">
        <f>SUMIF(contabilità!C:C,B228,contabilità!F:F)</f>
        <v>0</v>
      </c>
      <c r="E228" s="101">
        <f t="shared" si="4"/>
        <v>0</v>
      </c>
      <c r="F228" s="37" t="str">
        <f>'piano conti'!C228</f>
        <v>O</v>
      </c>
      <c r="G228" s="37" t="str">
        <f>'piano conti'!D228</f>
        <v>ORDINE</v>
      </c>
      <c r="H228" s="37"/>
      <c r="I228" s="37"/>
      <c r="J228" s="2"/>
    </row>
    <row r="229" spans="1:9" ht="15">
      <c r="A229" s="90" t="str">
        <f>'piano conti'!A229</f>
        <v>19.21</v>
      </c>
      <c r="B229" s="90" t="str">
        <f>'piano conti'!B229</f>
        <v>RISCHI PER EFFETTI SCONTATI</v>
      </c>
      <c r="C229" s="100">
        <f>SUMIF(contabilità!C:C,B229,contabilità!E:E)</f>
        <v>0</v>
      </c>
      <c r="D229" s="100">
        <f>SUMIF(contabilità!C:C,B229,contabilità!F:F)</f>
        <v>0</v>
      </c>
      <c r="E229" s="100">
        <f t="shared" si="4"/>
        <v>0</v>
      </c>
      <c r="F229" s="37" t="str">
        <f>'piano conti'!C229</f>
        <v>O</v>
      </c>
      <c r="G229" s="37" t="str">
        <f>'piano conti'!D229</f>
        <v>ORDINE</v>
      </c>
      <c r="H229" s="37"/>
      <c r="I229" s="37"/>
    </row>
    <row r="230" spans="1:9" ht="15">
      <c r="A230" s="90" t="str">
        <f>'piano conti'!A230</f>
        <v>19.22</v>
      </c>
      <c r="B230" s="90" t="str">
        <f>'piano conti'!B230</f>
        <v>BANCHE C/EFFETTI SCONTATI</v>
      </c>
      <c r="C230" s="101">
        <f>SUMIF(contabilità!C:C,B230,contabilità!E:E)</f>
        <v>0</v>
      </c>
      <c r="D230" s="101">
        <f>SUMIF(contabilità!C:C,B230,contabilità!F:F)</f>
        <v>0</v>
      </c>
      <c r="E230" s="101">
        <f t="shared" si="4"/>
        <v>0</v>
      </c>
      <c r="F230" s="37" t="str">
        <f>'piano conti'!C230</f>
        <v>O</v>
      </c>
      <c r="G230" s="37" t="str">
        <f>'piano conti'!D230</f>
        <v>ORDINE</v>
      </c>
      <c r="H230" s="37"/>
      <c r="I230" s="37"/>
    </row>
    <row r="231" spans="1:10" ht="15">
      <c r="A231" s="90" t="str">
        <f>'piano conti'!A231</f>
        <v>19.26</v>
      </c>
      <c r="B231" s="90" t="str">
        <f>'piano conti'!B231</f>
        <v>RISCHI PER FIDEIUSSIONI</v>
      </c>
      <c r="C231" s="100">
        <f>SUMIF(contabilità!C:C,B231,contabilità!E:E)</f>
        <v>0</v>
      </c>
      <c r="D231" s="100">
        <f>SUMIF(contabilità!C:C,B231,contabilità!F:F)</f>
        <v>0</v>
      </c>
      <c r="E231" s="100">
        <f t="shared" si="4"/>
        <v>0</v>
      </c>
      <c r="F231" s="37" t="str">
        <f>'piano conti'!C231</f>
        <v>O</v>
      </c>
      <c r="G231" s="37" t="str">
        <f>'piano conti'!D231</f>
        <v>ORDINE</v>
      </c>
      <c r="H231" s="37"/>
      <c r="I231" s="37"/>
      <c r="J231" s="2"/>
    </row>
    <row r="232" spans="1:10" ht="15">
      <c r="A232" s="90" t="str">
        <f>'piano conti'!A232</f>
        <v>19.27</v>
      </c>
      <c r="B232" s="90" t="str">
        <f>'piano conti'!B232</f>
        <v>CREDITORI PER FIDEIUSSIONI</v>
      </c>
      <c r="C232" s="101">
        <f>SUMIF(contabilità!C:C,B232,contabilità!E:E)</f>
        <v>0</v>
      </c>
      <c r="D232" s="101">
        <f>SUMIF(contabilità!C:C,B232,contabilità!F:F)</f>
        <v>0</v>
      </c>
      <c r="E232" s="101">
        <f t="shared" si="4"/>
        <v>0</v>
      </c>
      <c r="F232" s="37" t="str">
        <f>'piano conti'!C232</f>
        <v>O</v>
      </c>
      <c r="G232" s="37" t="str">
        <f>'piano conti'!D232</f>
        <v>ORDINE</v>
      </c>
      <c r="H232" s="37"/>
      <c r="I232" s="37"/>
      <c r="J232" s="2"/>
    </row>
    <row r="233" spans="1:10" ht="15">
      <c r="A233" s="90" t="str">
        <f>'piano conti'!A233</f>
        <v>19.28</v>
      </c>
      <c r="B233" s="90" t="str">
        <f>'piano conti'!B233</f>
        <v>RISCHI PER AVALLI</v>
      </c>
      <c r="C233" s="100">
        <f>SUMIF(contabilità!C:C,B233,contabilità!E:E)</f>
        <v>0</v>
      </c>
      <c r="D233" s="100">
        <f>SUMIF(contabilità!C:C,B233,contabilità!F:F)</f>
        <v>0</v>
      </c>
      <c r="E233" s="100">
        <f t="shared" si="4"/>
        <v>0</v>
      </c>
      <c r="F233" s="37" t="str">
        <f>'piano conti'!C233</f>
        <v>O</v>
      </c>
      <c r="G233" s="37" t="str">
        <f>'piano conti'!D233</f>
        <v>ORDINE</v>
      </c>
      <c r="H233" s="37"/>
      <c r="I233" s="37"/>
      <c r="J233" s="2"/>
    </row>
    <row r="234" spans="1:13" ht="15">
      <c r="A234" s="90" t="str">
        <f>'piano conti'!A234</f>
        <v>19.29</v>
      </c>
      <c r="B234" s="90" t="str">
        <f>'piano conti'!B234</f>
        <v>CREDITORI PER AVALLI</v>
      </c>
      <c r="C234" s="101">
        <f>SUMIF(contabilità!C:C,B234,contabilità!E:E)</f>
        <v>0</v>
      </c>
      <c r="D234" s="101">
        <f>SUMIF(contabilità!C:C,B234,contabilità!F:F)</f>
        <v>0</v>
      </c>
      <c r="E234" s="101">
        <f t="shared" si="4"/>
        <v>0</v>
      </c>
      <c r="F234" s="37" t="str">
        <f>'piano conti'!C234</f>
        <v>O</v>
      </c>
      <c r="G234" s="37" t="str">
        <f>'piano conti'!D234</f>
        <v>ORDINE</v>
      </c>
      <c r="H234" s="37"/>
      <c r="I234" s="37"/>
      <c r="J234" s="94">
        <f>SUM(E218:E234)</f>
        <v>0</v>
      </c>
      <c r="K234" s="93" t="s">
        <v>877</v>
      </c>
      <c r="L234" s="93"/>
      <c r="M234" s="93"/>
    </row>
    <row r="235" spans="1:10" ht="15">
      <c r="A235" s="35" t="str">
        <f>'piano conti'!A235</f>
        <v>20.00</v>
      </c>
      <c r="B235" s="35" t="str">
        <f>'piano conti'!B235</f>
        <v>VALORE DELLA PRODUZIONE</v>
      </c>
      <c r="C235" s="100">
        <f>SUMIF(contabilità!C:C,B235,contabilità!E:E)</f>
        <v>0</v>
      </c>
      <c r="D235" s="100">
        <f>SUMIF(contabilità!C:C,B235,contabilità!F:F)</f>
        <v>0</v>
      </c>
      <c r="E235" s="100">
        <f t="shared" si="4"/>
        <v>0</v>
      </c>
      <c r="F235" s="37">
        <f>'piano conti'!C235</f>
        <v>0</v>
      </c>
      <c r="G235" s="37">
        <f>'piano conti'!D235</f>
        <v>0</v>
      </c>
      <c r="H235" s="37"/>
      <c r="I235" s="37"/>
      <c r="J235" s="2"/>
    </row>
    <row r="236" spans="1:10" ht="15">
      <c r="A236" s="90" t="str">
        <f>'piano conti'!A236</f>
        <v>20.01</v>
      </c>
      <c r="B236" s="90" t="str">
        <f>'piano conti'!B236</f>
        <v>PRODOTTI C/VENDITE</v>
      </c>
      <c r="C236" s="101">
        <f>SUMIF(contabilità!C:C,B236,contabilità!E:E)</f>
        <v>0</v>
      </c>
      <c r="D236" s="101">
        <f>SUMIF(contabilità!C:C,B236,contabilità!F:F)</f>
        <v>0</v>
      </c>
      <c r="E236" s="101">
        <f t="shared" si="4"/>
        <v>0</v>
      </c>
      <c r="F236" s="37" t="str">
        <f>'piano conti'!C236</f>
        <v>E</v>
      </c>
      <c r="G236" s="37" t="str">
        <f>'piano conti'!D236</f>
        <v>RICAVI</v>
      </c>
      <c r="H236" s="37"/>
      <c r="I236" s="37"/>
      <c r="J236" s="2"/>
    </row>
    <row r="237" spans="1:10" ht="15">
      <c r="A237" s="90" t="str">
        <f>'piano conti'!A237</f>
        <v>20.02</v>
      </c>
      <c r="B237" s="90" t="str">
        <f>'piano conti'!B237</f>
        <v>LAVORAZIONI PER C/TERZI</v>
      </c>
      <c r="C237" s="100">
        <f>SUMIF(contabilità!C:C,B237,contabilità!E:E)</f>
        <v>0</v>
      </c>
      <c r="D237" s="100">
        <f>SUMIF(contabilità!C:C,B237,contabilità!F:F)</f>
        <v>0</v>
      </c>
      <c r="E237" s="100">
        <f t="shared" si="4"/>
        <v>0</v>
      </c>
      <c r="F237" s="37" t="str">
        <f>'piano conti'!C237</f>
        <v>E</v>
      </c>
      <c r="G237" s="37" t="str">
        <f>'piano conti'!D237</f>
        <v>RICAVI</v>
      </c>
      <c r="H237" s="37"/>
      <c r="I237" s="37"/>
      <c r="J237" s="2"/>
    </row>
    <row r="238" spans="1:10" ht="15">
      <c r="A238" s="90" t="str">
        <f>'piano conti'!A238</f>
        <v>20.03</v>
      </c>
      <c r="B238" s="90" t="str">
        <f>'piano conti'!B238</f>
        <v>RIMBORSO COSTI DI VENDITA</v>
      </c>
      <c r="C238" s="101">
        <f>SUMIF(contabilità!C:C,B238,contabilità!E:E)</f>
        <v>0</v>
      </c>
      <c r="D238" s="101">
        <f>SUMIF(contabilità!C:C,B238,contabilità!F:F)</f>
        <v>0</v>
      </c>
      <c r="E238" s="101">
        <f t="shared" si="4"/>
        <v>0</v>
      </c>
      <c r="F238" s="37" t="str">
        <f>'piano conti'!C238</f>
        <v>E</v>
      </c>
      <c r="G238" s="37" t="str">
        <f>'piano conti'!D238</f>
        <v>RICAVI</v>
      </c>
      <c r="H238" s="37"/>
      <c r="I238" s="37"/>
      <c r="J238" s="2"/>
    </row>
    <row r="239" spans="1:10" ht="15">
      <c r="A239" s="90" t="str">
        <f>'piano conti'!A239</f>
        <v>20.04</v>
      </c>
      <c r="B239" s="90" t="str">
        <f>'piano conti'!B239</f>
        <v>LAVORI SU ORDINAZIONE</v>
      </c>
      <c r="C239" s="100">
        <f>SUMIF(contabilità!C:C,B239,contabilità!E:E)</f>
        <v>0</v>
      </c>
      <c r="D239" s="100">
        <f>SUMIF(contabilità!C:C,B239,contabilità!F:F)</f>
        <v>0</v>
      </c>
      <c r="E239" s="100">
        <f t="shared" si="4"/>
        <v>0</v>
      </c>
      <c r="F239" s="37" t="str">
        <f>'piano conti'!C239</f>
        <v>E</v>
      </c>
      <c r="G239" s="37" t="str">
        <f>'piano conti'!D239</f>
        <v>RICAVI</v>
      </c>
      <c r="H239" s="37"/>
      <c r="I239" s="37"/>
      <c r="J239" s="2"/>
    </row>
    <row r="240" spans="1:10" ht="15">
      <c r="A240" s="90" t="str">
        <f>'piano conti'!A240</f>
        <v>20.05</v>
      </c>
      <c r="B240" s="90" t="str">
        <f>'piano conti'!B240</f>
        <v>PRODOTTI C/VENDITE INTERNE</v>
      </c>
      <c r="C240" s="101">
        <f>SUMIF(contabilità!C:C,B240,contabilità!E:E)</f>
        <v>0</v>
      </c>
      <c r="D240" s="101">
        <f>SUMIF(contabilità!C:C,B240,contabilità!F:F)</f>
        <v>0</v>
      </c>
      <c r="E240" s="101">
        <f t="shared" si="4"/>
        <v>0</v>
      </c>
      <c r="F240" s="37" t="str">
        <f>'piano conti'!C240</f>
        <v>E</v>
      </c>
      <c r="G240" s="37" t="str">
        <f>'piano conti'!D240</f>
        <v>RICAVI</v>
      </c>
      <c r="H240" s="37"/>
      <c r="I240" s="37"/>
      <c r="J240" s="2"/>
    </row>
    <row r="241" spans="1:10" ht="15">
      <c r="A241" s="90" t="str">
        <f>'piano conti'!A241</f>
        <v>20.06</v>
      </c>
      <c r="B241" s="90" t="str">
        <f>'piano conti'!B241</f>
        <v>MERCI C/VENDITE</v>
      </c>
      <c r="C241" s="100">
        <f>SUMIF(contabilità!C:C,B241,contabilità!E:E)</f>
        <v>0</v>
      </c>
      <c r="D241" s="100">
        <f>SUMIF(contabilità!C:C,B241,contabilità!F:F)</f>
        <v>0</v>
      </c>
      <c r="E241" s="100">
        <f t="shared" si="4"/>
        <v>0</v>
      </c>
      <c r="F241" s="37" t="str">
        <f>'piano conti'!C241</f>
        <v>E</v>
      </c>
      <c r="G241" s="37" t="str">
        <f>'piano conti'!D241</f>
        <v>RICAVI</v>
      </c>
      <c r="H241" s="37"/>
      <c r="I241" s="37"/>
      <c r="J241" s="2"/>
    </row>
    <row r="242" spans="1:10" ht="15">
      <c r="A242" s="90" t="str">
        <f>'piano conti'!A242</f>
        <v>20.10</v>
      </c>
      <c r="B242" s="90" t="str">
        <f>'piano conti'!B242</f>
        <v>RESI SU VENDITE</v>
      </c>
      <c r="C242" s="101">
        <f>SUMIF(contabilità!C:C,B242,contabilità!E:E)</f>
        <v>0</v>
      </c>
      <c r="D242" s="101">
        <f>SUMIF(contabilità!C:C,B242,contabilità!F:F)</f>
        <v>0</v>
      </c>
      <c r="E242" s="101">
        <f t="shared" si="4"/>
        <v>0</v>
      </c>
      <c r="F242" s="37" t="str">
        <f>'piano conti'!C242</f>
        <v>E</v>
      </c>
      <c r="G242" s="37" t="str">
        <f>'piano conti'!D242</f>
        <v>RICAVI</v>
      </c>
      <c r="H242" s="37"/>
      <c r="I242" s="37"/>
      <c r="J242" s="2"/>
    </row>
    <row r="243" spans="1:10" ht="15">
      <c r="A243" s="90" t="str">
        <f>'piano conti'!A243</f>
        <v>20.11</v>
      </c>
      <c r="B243" s="90" t="str">
        <f>'piano conti'!B243</f>
        <v>RIBASSI E ABBUONI PASSIVI</v>
      </c>
      <c r="C243" s="100">
        <f>SUMIF(contabilità!C:C,B243,contabilità!E:E)</f>
        <v>0</v>
      </c>
      <c r="D243" s="100">
        <f>SUMIF(contabilità!C:C,B243,contabilità!F:F)</f>
        <v>0</v>
      </c>
      <c r="E243" s="100">
        <f t="shared" si="4"/>
        <v>0</v>
      </c>
      <c r="F243" s="37" t="str">
        <f>'piano conti'!C243</f>
        <v>E</v>
      </c>
      <c r="G243" s="37" t="str">
        <f>'piano conti'!D243</f>
        <v>RICAVI</v>
      </c>
      <c r="H243" s="37"/>
      <c r="I243" s="37"/>
      <c r="J243" s="2"/>
    </row>
    <row r="244" spans="1:10" ht="15">
      <c r="A244" s="90" t="str">
        <f>'piano conti'!A244</f>
        <v>20.12</v>
      </c>
      <c r="B244" s="90" t="str">
        <f>'piano conti'!B244</f>
        <v>PREMI SU VENDITE</v>
      </c>
      <c r="C244" s="101">
        <f>SUMIF(contabilità!C:C,B244,contabilità!E:E)</f>
        <v>0</v>
      </c>
      <c r="D244" s="101">
        <f>SUMIF(contabilità!C:C,B244,contabilità!F:F)</f>
        <v>0</v>
      </c>
      <c r="E244" s="101">
        <f t="shared" si="4"/>
        <v>0</v>
      </c>
      <c r="F244" s="37" t="str">
        <f>'piano conti'!C244</f>
        <v>E</v>
      </c>
      <c r="G244" s="37" t="str">
        <f>'piano conti'!D244</f>
        <v>RICAVI</v>
      </c>
      <c r="H244" s="37"/>
      <c r="I244" s="37"/>
      <c r="J244" s="2"/>
    </row>
    <row r="245" spans="1:10" ht="15">
      <c r="A245" s="90" t="str">
        <f>'piano conti'!A245</f>
        <v>20.20</v>
      </c>
      <c r="B245" s="90" t="str">
        <f>'piano conti'!B245</f>
        <v>PRODOTTI IN LAVORAZIONE C/ESISTENZE INIZIALI</v>
      </c>
      <c r="C245" s="100">
        <f>SUMIF(contabilità!C:C,B245,contabilità!E:E)</f>
        <v>0</v>
      </c>
      <c r="D245" s="100">
        <f>SUMIF(contabilità!C:C,B245,contabilità!F:F)</f>
        <v>0</v>
      </c>
      <c r="E245" s="100">
        <f t="shared" si="4"/>
        <v>0</v>
      </c>
      <c r="F245" s="37" t="str">
        <f>'piano conti'!C245</f>
        <v>E</v>
      </c>
      <c r="G245" s="37" t="str">
        <f>'piano conti'!D245</f>
        <v>RICAVI</v>
      </c>
      <c r="H245" s="37"/>
      <c r="I245" s="37"/>
      <c r="J245" s="2"/>
    </row>
    <row r="246" spans="1:10" ht="15">
      <c r="A246" s="90" t="str">
        <f>'piano conti'!A246</f>
        <v>20.21</v>
      </c>
      <c r="B246" s="90" t="str">
        <f>'piano conti'!B246</f>
        <v>SEMILAVORATI C/ESISTENZE INIZIALI</v>
      </c>
      <c r="C246" s="101">
        <f>SUMIF(contabilità!C:C,B246,contabilità!E:E)</f>
        <v>0</v>
      </c>
      <c r="D246" s="101">
        <f>SUMIF(contabilità!C:C,B246,contabilità!F:F)</f>
        <v>0</v>
      </c>
      <c r="E246" s="101">
        <f t="shared" si="4"/>
        <v>0</v>
      </c>
      <c r="F246" s="37" t="str">
        <f>'piano conti'!C246</f>
        <v>E</v>
      </c>
      <c r="G246" s="37" t="str">
        <f>'piano conti'!D246</f>
        <v>RICAVI</v>
      </c>
      <c r="H246" s="37"/>
      <c r="I246" s="37"/>
      <c r="J246" s="2"/>
    </row>
    <row r="247" spans="1:10" ht="15">
      <c r="A247" s="90" t="str">
        <f>'piano conti'!A247</f>
        <v>20.22</v>
      </c>
      <c r="B247" s="90" t="str">
        <f>'piano conti'!B247</f>
        <v>PRODOTTI C/ESISTENZE INIZIALI</v>
      </c>
      <c r="C247" s="100">
        <f>SUMIF(contabilità!C:C,B247,contabilità!E:E)</f>
        <v>0</v>
      </c>
      <c r="D247" s="100">
        <f>SUMIF(contabilità!C:C,B247,contabilità!F:F)</f>
        <v>0</v>
      </c>
      <c r="E247" s="100">
        <f t="shared" si="4"/>
        <v>0</v>
      </c>
      <c r="F247" s="37" t="str">
        <f>'piano conti'!C247</f>
        <v>E</v>
      </c>
      <c r="G247" s="37" t="str">
        <f>'piano conti'!D247</f>
        <v>RICAVI</v>
      </c>
      <c r="H247" s="37"/>
      <c r="I247" s="37"/>
      <c r="J247" s="2"/>
    </row>
    <row r="248" spans="1:10" ht="15">
      <c r="A248" s="90" t="str">
        <f>'piano conti'!A248</f>
        <v>20.25</v>
      </c>
      <c r="B248" s="90" t="str">
        <f>'piano conti'!B248</f>
        <v>SEMILAVORATI C/APPORTI</v>
      </c>
      <c r="C248" s="101">
        <f>SUMIF(contabilità!C:C,B248,contabilità!E:E)</f>
        <v>0</v>
      </c>
      <c r="D248" s="101">
        <f>SUMIF(contabilità!C:C,B248,contabilità!F:F)</f>
        <v>0</v>
      </c>
      <c r="E248" s="101">
        <f t="shared" si="4"/>
        <v>0</v>
      </c>
      <c r="F248" s="37" t="str">
        <f>'piano conti'!C248</f>
        <v>E</v>
      </c>
      <c r="G248" s="37" t="str">
        <f>'piano conti'!D248</f>
        <v>RICAVI</v>
      </c>
      <c r="H248" s="37"/>
      <c r="I248" s="37"/>
      <c r="J248" s="2"/>
    </row>
    <row r="249" spans="1:10" ht="15">
      <c r="A249" s="90" t="str">
        <f>'piano conti'!A249</f>
        <v>20.26</v>
      </c>
      <c r="B249" s="90" t="str">
        <f>'piano conti'!B249</f>
        <v>PRODOTTI C/APPORTI</v>
      </c>
      <c r="C249" s="100">
        <f>SUMIF(contabilità!C:C,B249,contabilità!E:E)</f>
        <v>0</v>
      </c>
      <c r="D249" s="100">
        <f>SUMIF(contabilità!C:C,B249,contabilità!F:F)</f>
        <v>0</v>
      </c>
      <c r="E249" s="100">
        <f t="shared" si="4"/>
        <v>0</v>
      </c>
      <c r="F249" s="37" t="str">
        <f>'piano conti'!C249</f>
        <v>E</v>
      </c>
      <c r="G249" s="37" t="str">
        <f>'piano conti'!D249</f>
        <v>RICAVI</v>
      </c>
      <c r="H249" s="37"/>
      <c r="I249" s="37"/>
      <c r="J249" s="2"/>
    </row>
    <row r="250" spans="1:10" ht="15">
      <c r="A250" s="90" t="str">
        <f>'piano conti'!A250</f>
        <v>20.30</v>
      </c>
      <c r="B250" s="90" t="str">
        <f>'piano conti'!B250</f>
        <v>PRODOTTI IN LAVORAZIONE C/RIMANENZE FINALI</v>
      </c>
      <c r="C250" s="101">
        <f>SUMIF(contabilità!C:C,B250,contabilità!E:E)</f>
        <v>0</v>
      </c>
      <c r="D250" s="101">
        <f>SUMIF(contabilità!C:C,B250,contabilità!F:F)</f>
        <v>0</v>
      </c>
      <c r="E250" s="101">
        <f t="shared" si="4"/>
        <v>0</v>
      </c>
      <c r="F250" s="37" t="str">
        <f>'piano conti'!C250</f>
        <v>E</v>
      </c>
      <c r="G250" s="37" t="str">
        <f>'piano conti'!D250</f>
        <v>RICAVI</v>
      </c>
      <c r="H250" s="37"/>
      <c r="I250" s="37"/>
      <c r="J250" s="2"/>
    </row>
    <row r="251" spans="1:10" ht="15">
      <c r="A251" s="90" t="str">
        <f>'piano conti'!A251</f>
        <v>20.31</v>
      </c>
      <c r="B251" s="90" t="str">
        <f>'piano conti'!B251</f>
        <v>SEMILAVORATI C/RIMANENZE FINALI</v>
      </c>
      <c r="C251" s="100">
        <f>SUMIF(contabilità!C:C,B251,contabilità!E:E)</f>
        <v>0</v>
      </c>
      <c r="D251" s="100">
        <f>SUMIF(contabilità!C:C,B251,contabilità!F:F)</f>
        <v>0</v>
      </c>
      <c r="E251" s="100">
        <f t="shared" si="4"/>
        <v>0</v>
      </c>
      <c r="F251" s="37" t="str">
        <f>'piano conti'!C251</f>
        <v>E</v>
      </c>
      <c r="G251" s="37" t="str">
        <f>'piano conti'!D251</f>
        <v>RICAVI</v>
      </c>
      <c r="H251" s="37"/>
      <c r="I251" s="37"/>
      <c r="J251" s="2"/>
    </row>
    <row r="252" spans="1:10" ht="15">
      <c r="A252" s="90" t="str">
        <f>'piano conti'!A252</f>
        <v>20.32</v>
      </c>
      <c r="B252" s="90" t="str">
        <f>'piano conti'!B252</f>
        <v>PRODOTTI C/RIMANENZE FINALI</v>
      </c>
      <c r="C252" s="101">
        <f>SUMIF(contabilità!C:C,B252,contabilità!E:E)</f>
        <v>0</v>
      </c>
      <c r="D252" s="101">
        <f>SUMIF(contabilità!C:C,B252,contabilità!F:F)</f>
        <v>0</v>
      </c>
      <c r="E252" s="101">
        <f t="shared" si="4"/>
        <v>0</v>
      </c>
      <c r="F252" s="37" t="str">
        <f>'piano conti'!C252</f>
        <v>E</v>
      </c>
      <c r="G252" s="37" t="str">
        <f>'piano conti'!D252</f>
        <v>RICAVI</v>
      </c>
      <c r="H252" s="37"/>
      <c r="I252" s="37"/>
      <c r="J252" s="2"/>
    </row>
    <row r="253" spans="1:10" ht="15">
      <c r="A253" s="90" t="str">
        <f>'piano conti'!A253</f>
        <v>20.40</v>
      </c>
      <c r="B253" s="90" t="str">
        <f>'piano conti'!B253</f>
        <v>LAVORI IN CORSO C/ESISTENZE INIZIALI</v>
      </c>
      <c r="C253" s="100">
        <f>SUMIF(contabilità!C:C,B253,contabilità!E:E)</f>
        <v>0</v>
      </c>
      <c r="D253" s="100">
        <f>SUMIF(contabilità!C:C,B253,contabilità!F:F)</f>
        <v>0</v>
      </c>
      <c r="E253" s="100">
        <f t="shared" si="4"/>
        <v>0</v>
      </c>
      <c r="F253" s="37" t="str">
        <f>'piano conti'!C253</f>
        <v>E</v>
      </c>
      <c r="G253" s="37" t="str">
        <f>'piano conti'!D253</f>
        <v>RICAVI</v>
      </c>
      <c r="H253" s="37"/>
      <c r="I253" s="37"/>
      <c r="J253" s="2"/>
    </row>
    <row r="254" spans="1:9" ht="15">
      <c r="A254" s="90" t="str">
        <f>'piano conti'!A254</f>
        <v>20.41</v>
      </c>
      <c r="B254" s="90" t="str">
        <f>'piano conti'!B254</f>
        <v>LAVORI IN CORSO C/RIMANENZE FINALI</v>
      </c>
      <c r="C254" s="101">
        <f>SUMIF(contabilità!C:C,B254,contabilità!E:E)</f>
        <v>0</v>
      </c>
      <c r="D254" s="101">
        <f>SUMIF(contabilità!C:C,B254,contabilità!F:F)</f>
        <v>0</v>
      </c>
      <c r="E254" s="101">
        <f t="shared" si="4"/>
        <v>0</v>
      </c>
      <c r="F254" s="37" t="str">
        <f>'piano conti'!C254</f>
        <v>E</v>
      </c>
      <c r="G254" s="37" t="str">
        <f>'piano conti'!D254</f>
        <v>RICAVI</v>
      </c>
      <c r="H254" s="37"/>
      <c r="I254" s="37"/>
    </row>
    <row r="255" spans="1:10" ht="15">
      <c r="A255" s="90" t="str">
        <f>'piano conti'!A255</f>
        <v>20.50</v>
      </c>
      <c r="B255" s="90" t="str">
        <f>'piano conti'!B255</f>
        <v>COSTRUZIONI INTERNE</v>
      </c>
      <c r="C255" s="100">
        <f>SUMIF(contabilità!C:C,B255,contabilità!E:E)</f>
        <v>0</v>
      </c>
      <c r="D255" s="100">
        <f>SUMIF(contabilità!C:C,B255,contabilità!F:F)</f>
        <v>0</v>
      </c>
      <c r="E255" s="100">
        <f t="shared" si="4"/>
        <v>0</v>
      </c>
      <c r="F255" s="37" t="str">
        <f>'piano conti'!C255</f>
        <v>E</v>
      </c>
      <c r="G255" s="37" t="str">
        <f>'piano conti'!D255</f>
        <v>RICAVI</v>
      </c>
      <c r="H255" s="37"/>
      <c r="I255" s="37"/>
      <c r="J255" s="2"/>
    </row>
    <row r="256" spans="1:10" ht="15">
      <c r="A256" s="90" t="str">
        <f>'piano conti'!A256</f>
        <v>20.51</v>
      </c>
      <c r="B256" s="90" t="str">
        <f>'piano conti'!B256</f>
        <v>COSTI DI RICERCA E SVILUPPO RINVIATI</v>
      </c>
      <c r="C256" s="101">
        <f>SUMIF(contabilità!C:C,B256,contabilità!E:E)</f>
        <v>0</v>
      </c>
      <c r="D256" s="101">
        <f>SUMIF(contabilità!C:C,B256,contabilità!F:F)</f>
        <v>0</v>
      </c>
      <c r="E256" s="101">
        <f t="shared" si="4"/>
        <v>0</v>
      </c>
      <c r="F256" s="37" t="str">
        <f>'piano conti'!C256</f>
        <v>E</v>
      </c>
      <c r="G256" s="37" t="str">
        <f>'piano conti'!D256</f>
        <v>RICAVI</v>
      </c>
      <c r="H256" s="37"/>
      <c r="I256" s="37"/>
      <c r="J256" s="2"/>
    </row>
    <row r="257" spans="1:9" ht="15">
      <c r="A257" s="35" t="str">
        <f>'piano conti'!A257</f>
        <v>21.00</v>
      </c>
      <c r="B257" s="35" t="str">
        <f>'piano conti'!B257</f>
        <v>RICAVI E PROVENTI DIVERSI</v>
      </c>
      <c r="C257" s="100">
        <f>SUMIF(contabilità!C:C,B257,contabilità!E:E)</f>
        <v>0</v>
      </c>
      <c r="D257" s="100">
        <f>SUMIF(contabilità!C:C,B257,contabilità!F:F)</f>
        <v>0</v>
      </c>
      <c r="E257" s="100">
        <f t="shared" si="4"/>
        <v>0</v>
      </c>
      <c r="F257" s="37">
        <f>'piano conti'!C257</f>
        <v>0</v>
      </c>
      <c r="G257" s="37">
        <f>'piano conti'!D257</f>
        <v>0</v>
      </c>
      <c r="H257" s="37"/>
      <c r="I257" s="37"/>
    </row>
    <row r="258" spans="1:9" ht="15">
      <c r="A258" s="90" t="str">
        <f>'piano conti'!A258</f>
        <v>21.01</v>
      </c>
      <c r="B258" s="90" t="str">
        <f>'piano conti'!B258</f>
        <v>FITTI ATTIVI</v>
      </c>
      <c r="C258" s="101">
        <f>SUMIF(contabilità!C:C,B258,contabilità!E:E)</f>
        <v>0</v>
      </c>
      <c r="D258" s="101">
        <f>SUMIF(contabilità!C:C,B258,contabilità!F:F)</f>
        <v>0</v>
      </c>
      <c r="E258" s="101">
        <f t="shared" si="4"/>
        <v>0</v>
      </c>
      <c r="F258" s="37" t="str">
        <f>'piano conti'!C258</f>
        <v>E</v>
      </c>
      <c r="G258" s="37" t="str">
        <f>'piano conti'!D258</f>
        <v>RICAVI</v>
      </c>
      <c r="H258" s="37"/>
      <c r="I258" s="37"/>
    </row>
    <row r="259" spans="1:10" ht="15">
      <c r="A259" s="90" t="str">
        <f>'piano conti'!A259</f>
        <v>21.02</v>
      </c>
      <c r="B259" s="90" t="str">
        <f>'piano conti'!B259</f>
        <v>PROVENTI VARI</v>
      </c>
      <c r="C259" s="100">
        <f>SUMIF(contabilità!C:C,B259,contabilità!E:E)</f>
        <v>0</v>
      </c>
      <c r="D259" s="100">
        <f>SUMIF(contabilità!C:C,B259,contabilità!F:F)</f>
        <v>0</v>
      </c>
      <c r="E259" s="100">
        <f t="shared" si="4"/>
        <v>0</v>
      </c>
      <c r="F259" s="37" t="str">
        <f>'piano conti'!C259</f>
        <v>E</v>
      </c>
      <c r="G259" s="37" t="str">
        <f>'piano conti'!D259</f>
        <v>RICAVI</v>
      </c>
      <c r="H259" s="37"/>
      <c r="I259" s="37"/>
      <c r="J259" s="2"/>
    </row>
    <row r="260" spans="1:10" ht="15">
      <c r="A260" s="90" t="str">
        <f>'piano conti'!A260</f>
        <v>21.10</v>
      </c>
      <c r="B260" s="90" t="str">
        <f>'piano conti'!B260</f>
        <v>ARROTONDAMENTI ATTIVI</v>
      </c>
      <c r="C260" s="101">
        <f>SUMIF(contabilità!C:C,B260,contabilità!E:E)</f>
        <v>0</v>
      </c>
      <c r="D260" s="101">
        <f>SUMIF(contabilità!C:C,B260,contabilità!F:F)</f>
        <v>0</v>
      </c>
      <c r="E260" s="101">
        <f t="shared" si="4"/>
        <v>0</v>
      </c>
      <c r="F260" s="37" t="str">
        <f>'piano conti'!C260</f>
        <v>E</v>
      </c>
      <c r="G260" s="37" t="str">
        <f>'piano conti'!D260</f>
        <v>RICAVI</v>
      </c>
      <c r="H260" s="37"/>
      <c r="I260" s="37"/>
      <c r="J260" s="2"/>
    </row>
    <row r="261" spans="1:10" ht="15">
      <c r="A261" s="90" t="str">
        <f>'piano conti'!A261</f>
        <v>21.20</v>
      </c>
      <c r="B261" s="90" t="str">
        <f>'piano conti'!B261</f>
        <v>PLUSVALENZE ORDINARIE</v>
      </c>
      <c r="C261" s="100">
        <f>SUMIF(contabilità!C:C,B261,contabilità!E:E)</f>
        <v>0</v>
      </c>
      <c r="D261" s="100">
        <f>SUMIF(contabilità!C:C,B261,contabilità!F:F)</f>
        <v>0</v>
      </c>
      <c r="E261" s="100">
        <f t="shared" si="4"/>
        <v>0</v>
      </c>
      <c r="F261" s="37" t="str">
        <f>'piano conti'!C261</f>
        <v>E</v>
      </c>
      <c r="G261" s="37" t="str">
        <f>'piano conti'!D261</f>
        <v>RICAVI</v>
      </c>
      <c r="H261" s="37"/>
      <c r="I261" s="37"/>
      <c r="J261" s="2"/>
    </row>
    <row r="262" spans="1:13" ht="15">
      <c r="A262" s="90" t="str">
        <f>'piano conti'!A262</f>
        <v>21.30</v>
      </c>
      <c r="B262" s="90" t="str">
        <f>'piano conti'!B262</f>
        <v>SOPRAVVENIENZE ATTIVE ORDINARIE</v>
      </c>
      <c r="C262" s="101">
        <f>SUMIF(contabilità!C:C,B262,contabilità!E:E)</f>
        <v>0</v>
      </c>
      <c r="D262" s="101">
        <f>SUMIF(contabilità!C:C,B262,contabilità!F:F)</f>
        <v>0</v>
      </c>
      <c r="E262" s="101">
        <f t="shared" si="4"/>
        <v>0</v>
      </c>
      <c r="F262" s="37" t="str">
        <f>'piano conti'!C262</f>
        <v>E</v>
      </c>
      <c r="G262" s="37" t="str">
        <f>'piano conti'!D262</f>
        <v>RICAVI</v>
      </c>
      <c r="H262" s="37"/>
      <c r="I262" s="37"/>
      <c r="J262" s="94">
        <f>SUM(E235:E262)</f>
        <v>0</v>
      </c>
      <c r="K262" s="93" t="s">
        <v>827</v>
      </c>
      <c r="L262" s="93"/>
      <c r="M262" s="93"/>
    </row>
    <row r="263" spans="1:10" ht="15">
      <c r="A263" s="35" t="str">
        <f>'piano conti'!A263</f>
        <v>30.00</v>
      </c>
      <c r="B263" s="35" t="str">
        <f>'piano conti'!B263</f>
        <v>COSTI DELLE MATERIE</v>
      </c>
      <c r="C263" s="100">
        <f>SUMIF(contabilità!C:C,B263,contabilità!E:E)</f>
        <v>0</v>
      </c>
      <c r="D263" s="100">
        <f>SUMIF(contabilità!C:C,B263,contabilità!F:F)</f>
        <v>0</v>
      </c>
      <c r="E263" s="100">
        <f t="shared" si="4"/>
        <v>0</v>
      </c>
      <c r="F263" s="37">
        <f>'piano conti'!C263</f>
        <v>0</v>
      </c>
      <c r="G263" s="37">
        <f>'piano conti'!D263</f>
        <v>0</v>
      </c>
      <c r="H263" s="37"/>
      <c r="I263" s="37"/>
      <c r="J263" s="2"/>
    </row>
    <row r="264" spans="1:10" ht="15">
      <c r="A264" s="90" t="str">
        <f>'piano conti'!A264</f>
        <v>30.01</v>
      </c>
      <c r="B264" s="90" t="str">
        <f>'piano conti'!B264</f>
        <v>MATERIE PRIME C/ACQUISTI</v>
      </c>
      <c r="C264" s="101">
        <f>SUMIF(contabilità!C:C,B264,contabilità!E:E)</f>
        <v>0</v>
      </c>
      <c r="D264" s="101">
        <f>SUMIF(contabilità!C:C,B264,contabilità!F:F)</f>
        <v>0</v>
      </c>
      <c r="E264" s="101">
        <f t="shared" si="4"/>
        <v>0</v>
      </c>
      <c r="F264" s="37" t="str">
        <f>'piano conti'!C264</f>
        <v>E</v>
      </c>
      <c r="G264" s="37" t="str">
        <f>'piano conti'!D264</f>
        <v>COSTI</v>
      </c>
      <c r="H264" s="37"/>
      <c r="I264" s="37"/>
      <c r="J264" s="2"/>
    </row>
    <row r="265" spans="1:10" ht="15">
      <c r="A265" s="90" t="str">
        <f>'piano conti'!A265</f>
        <v>30.02</v>
      </c>
      <c r="B265" s="90" t="str">
        <f>'piano conti'!B265</f>
        <v>MATERIE SUSSIDIARIE C/ACQUISTI</v>
      </c>
      <c r="C265" s="100">
        <f>SUMIF(contabilità!C:C,B265,contabilità!E:E)</f>
        <v>0</v>
      </c>
      <c r="D265" s="100">
        <f>SUMIF(contabilità!C:C,B265,contabilità!F:F)</f>
        <v>0</v>
      </c>
      <c r="E265" s="100">
        <f t="shared" si="4"/>
        <v>0</v>
      </c>
      <c r="F265" s="37" t="str">
        <f>'piano conti'!C265</f>
        <v>E</v>
      </c>
      <c r="G265" s="37" t="str">
        <f>'piano conti'!D265</f>
        <v>COSTI</v>
      </c>
      <c r="H265" s="37"/>
      <c r="I265" s="37"/>
      <c r="J265" s="2"/>
    </row>
    <row r="266" spans="1:10" ht="15">
      <c r="A266" s="90" t="str">
        <f>'piano conti'!A266</f>
        <v>30.03</v>
      </c>
      <c r="B266" s="90" t="str">
        <f>'piano conti'!B266</f>
        <v>MATERIE DI CONSUMO C/ACQUISTI</v>
      </c>
      <c r="C266" s="101">
        <f>SUMIF(contabilità!C:C,B266,contabilità!E:E)</f>
        <v>0</v>
      </c>
      <c r="D266" s="101">
        <f>SUMIF(contabilità!C:C,B266,contabilità!F:F)</f>
        <v>0</v>
      </c>
      <c r="E266" s="101">
        <f t="shared" si="4"/>
        <v>0</v>
      </c>
      <c r="F266" s="37" t="str">
        <f>'piano conti'!C266</f>
        <v>E</v>
      </c>
      <c r="G266" s="37" t="str">
        <f>'piano conti'!D266</f>
        <v>COSTI</v>
      </c>
      <c r="H266" s="37"/>
      <c r="I266" s="37"/>
      <c r="J266" s="2"/>
    </row>
    <row r="267" spans="1:10" ht="15">
      <c r="A267" s="90" t="str">
        <f>'piano conti'!A267</f>
        <v>30.05</v>
      </c>
      <c r="B267" s="90" t="str">
        <f>'piano conti'!B267</f>
        <v>MATERIE PRIME C/APPORTI</v>
      </c>
      <c r="C267" s="100">
        <f>SUMIF(contabilità!C:C,B267,contabilità!E:E)</f>
        <v>0</v>
      </c>
      <c r="D267" s="100">
        <f>SUMIF(contabilità!C:C,B267,contabilità!F:F)</f>
        <v>0</v>
      </c>
      <c r="E267" s="100">
        <f t="shared" si="4"/>
        <v>0</v>
      </c>
      <c r="F267" s="37" t="str">
        <f>'piano conti'!C267</f>
        <v>E</v>
      </c>
      <c r="G267" s="37" t="str">
        <f>'piano conti'!D267</f>
        <v>COSTI</v>
      </c>
      <c r="H267" s="37"/>
      <c r="I267" s="37"/>
      <c r="J267" s="2"/>
    </row>
    <row r="268" spans="1:10" ht="15">
      <c r="A268" s="90" t="str">
        <f>'piano conti'!A268</f>
        <v>30.06</v>
      </c>
      <c r="B268" s="90" t="str">
        <f>'piano conti'!B268</f>
        <v>MATERIE SUSSIDIARIE C/APPORTI</v>
      </c>
      <c r="C268" s="101">
        <f>SUMIF(contabilità!C:C,B268,contabilità!E:E)</f>
        <v>0</v>
      </c>
      <c r="D268" s="101">
        <f>SUMIF(contabilità!C:C,B268,contabilità!F:F)</f>
        <v>0</v>
      </c>
      <c r="E268" s="101">
        <f t="shared" si="4"/>
        <v>0</v>
      </c>
      <c r="F268" s="37" t="str">
        <f>'piano conti'!C268</f>
        <v>E</v>
      </c>
      <c r="G268" s="37" t="str">
        <f>'piano conti'!D268</f>
        <v>COSTI</v>
      </c>
      <c r="H268" s="37"/>
      <c r="I268" s="37"/>
      <c r="J268" s="2"/>
    </row>
    <row r="269" spans="1:10" ht="15">
      <c r="A269" s="90" t="str">
        <f>'piano conti'!A269</f>
        <v>30.07</v>
      </c>
      <c r="B269" s="90" t="str">
        <f>'piano conti'!B269</f>
        <v>MATERIE DI CONSUMO C/APPORTI</v>
      </c>
      <c r="C269" s="100">
        <f>SUMIF(contabilità!C:C,B269,contabilità!E:E)</f>
        <v>0</v>
      </c>
      <c r="D269" s="100">
        <f>SUMIF(contabilità!C:C,B269,contabilità!F:F)</f>
        <v>0</v>
      </c>
      <c r="E269" s="100">
        <f aca="true" t="shared" si="5" ref="E269:E332">C269-D269</f>
        <v>0</v>
      </c>
      <c r="F269" s="37" t="str">
        <f>'piano conti'!C269</f>
        <v>E</v>
      </c>
      <c r="G269" s="37" t="str">
        <f>'piano conti'!D269</f>
        <v>COSTI</v>
      </c>
      <c r="H269" s="37"/>
      <c r="I269" s="37"/>
      <c r="J269" s="2"/>
    </row>
    <row r="270" spans="1:10" ht="15">
      <c r="A270" s="90" t="str">
        <f>'piano conti'!A270</f>
        <v>30.08</v>
      </c>
      <c r="B270" s="90" t="str">
        <f>'piano conti'!B270</f>
        <v>MERCI C/APPORTI</v>
      </c>
      <c r="C270" s="101">
        <f>SUMIF(contabilità!C:C,B270,contabilità!E:E)</f>
        <v>0</v>
      </c>
      <c r="D270" s="101">
        <f>SUMIF(contabilità!C:C,B270,contabilità!F:F)</f>
        <v>0</v>
      </c>
      <c r="E270" s="101">
        <f t="shared" si="5"/>
        <v>0</v>
      </c>
      <c r="F270" s="37" t="str">
        <f>'piano conti'!C270</f>
        <v>E</v>
      </c>
      <c r="G270" s="37" t="str">
        <f>'piano conti'!D270</f>
        <v>COSTI</v>
      </c>
      <c r="H270" s="37"/>
      <c r="I270" s="37"/>
      <c r="J270" s="2"/>
    </row>
    <row r="271" spans="1:10" ht="15">
      <c r="A271" s="90" t="str">
        <f>'piano conti'!A271</f>
        <v>30.09</v>
      </c>
      <c r="B271" s="90" t="str">
        <f>'piano conti'!B271</f>
        <v>MERCI C/ACQUISTI</v>
      </c>
      <c r="C271" s="100">
        <f>SUMIF(contabilità!C:C,B271,contabilità!E:E)</f>
        <v>0</v>
      </c>
      <c r="D271" s="100">
        <f>SUMIF(contabilità!C:C,B271,contabilità!F:F)</f>
        <v>0</v>
      </c>
      <c r="E271" s="100">
        <f t="shared" si="5"/>
        <v>0</v>
      </c>
      <c r="F271" s="37" t="str">
        <f>'piano conti'!C271</f>
        <v>E</v>
      </c>
      <c r="G271" s="37" t="str">
        <f>'piano conti'!D271</f>
        <v>COSTI</v>
      </c>
      <c r="H271" s="37"/>
      <c r="I271" s="37"/>
      <c r="J271" s="2"/>
    </row>
    <row r="272" spans="1:10" ht="15">
      <c r="A272" s="90" t="str">
        <f>'piano conti'!A272</f>
        <v>30.10</v>
      </c>
      <c r="B272" s="90" t="str">
        <f>'piano conti'!B272</f>
        <v>RESI SU ACQUISTI</v>
      </c>
      <c r="C272" s="101">
        <f>SUMIF(contabilità!C:C,B272,contabilità!E:E)</f>
        <v>0</v>
      </c>
      <c r="D272" s="101">
        <f>SUMIF(contabilità!C:C,B272,contabilità!F:F)</f>
        <v>0</v>
      </c>
      <c r="E272" s="101">
        <f t="shared" si="5"/>
        <v>0</v>
      </c>
      <c r="F272" s="37" t="str">
        <f>'piano conti'!C272</f>
        <v>E</v>
      </c>
      <c r="G272" s="37" t="str">
        <f>'piano conti'!D272</f>
        <v>COSTI</v>
      </c>
      <c r="H272" s="37"/>
      <c r="I272" s="37"/>
      <c r="J272" s="2"/>
    </row>
    <row r="273" spans="1:10" ht="15">
      <c r="A273" s="90" t="str">
        <f>'piano conti'!A273</f>
        <v>30.11</v>
      </c>
      <c r="B273" s="90" t="str">
        <f>'piano conti'!B273</f>
        <v>RIBASSI E ABBUONI ATTIVI</v>
      </c>
      <c r="C273" s="100">
        <f>SUMIF(contabilità!C:C,B273,contabilità!E:E)</f>
        <v>0</v>
      </c>
      <c r="D273" s="100">
        <f>SUMIF(contabilità!C:C,B273,contabilità!F:F)</f>
        <v>0</v>
      </c>
      <c r="E273" s="100">
        <f t="shared" si="5"/>
        <v>0</v>
      </c>
      <c r="F273" s="37" t="str">
        <f>'piano conti'!C273</f>
        <v>E</v>
      </c>
      <c r="G273" s="37" t="str">
        <f>'piano conti'!D273</f>
        <v>COSTI</v>
      </c>
      <c r="H273" s="37"/>
      <c r="I273" s="37"/>
      <c r="J273" s="2"/>
    </row>
    <row r="274" spans="1:10" ht="15">
      <c r="A274" s="90" t="str">
        <f>'piano conti'!A274</f>
        <v>30.12</v>
      </c>
      <c r="B274" s="90" t="str">
        <f>'piano conti'!B274</f>
        <v>PREMI SU ACQUISTI</v>
      </c>
      <c r="C274" s="101">
        <f>SUMIF(contabilità!C:C,B274,contabilità!E:E)</f>
        <v>0</v>
      </c>
      <c r="D274" s="101">
        <f>SUMIF(contabilità!C:C,B274,contabilità!F:F)</f>
        <v>0</v>
      </c>
      <c r="E274" s="101">
        <f t="shared" si="5"/>
        <v>0</v>
      </c>
      <c r="F274" s="37" t="str">
        <f>'piano conti'!C274</f>
        <v>E</v>
      </c>
      <c r="G274" s="37" t="str">
        <f>'piano conti'!D274</f>
        <v>COSTI</v>
      </c>
      <c r="H274" s="37"/>
      <c r="I274" s="37"/>
      <c r="J274" s="2"/>
    </row>
    <row r="275" spans="1:10" ht="15">
      <c r="A275" s="35" t="str">
        <f>'piano conti'!A275</f>
        <v>31.00</v>
      </c>
      <c r="B275" s="35" t="str">
        <f>'piano conti'!B275</f>
        <v>COSTI PER SERVIZI</v>
      </c>
      <c r="C275" s="100">
        <f>SUMIF(contabilità!C:C,B275,contabilità!E:E)</f>
        <v>0</v>
      </c>
      <c r="D275" s="100">
        <f>SUMIF(contabilità!C:C,B275,contabilità!F:F)</f>
        <v>0</v>
      </c>
      <c r="E275" s="100">
        <f t="shared" si="5"/>
        <v>0</v>
      </c>
      <c r="F275" s="37">
        <f>'piano conti'!C275</f>
        <v>0</v>
      </c>
      <c r="G275" s="37">
        <f>'piano conti'!D275</f>
        <v>0</v>
      </c>
      <c r="H275" s="37"/>
      <c r="I275" s="37"/>
      <c r="J275" s="2"/>
    </row>
    <row r="276" spans="1:10" ht="15">
      <c r="A276" s="90" t="str">
        <f>'piano conti'!A276</f>
        <v>31.01</v>
      </c>
      <c r="B276" s="90" t="str">
        <f>'piano conti'!B276</f>
        <v>COSTI DI TRASPORTO</v>
      </c>
      <c r="C276" s="101">
        <f>SUMIF(contabilità!C:C,B276,contabilità!E:E)</f>
        <v>0</v>
      </c>
      <c r="D276" s="101">
        <f>SUMIF(contabilità!C:C,B276,contabilità!F:F)</f>
        <v>0</v>
      </c>
      <c r="E276" s="101">
        <f t="shared" si="5"/>
        <v>0</v>
      </c>
      <c r="F276" s="37" t="str">
        <f>'piano conti'!C276</f>
        <v>E</v>
      </c>
      <c r="G276" s="37" t="str">
        <f>'piano conti'!D276</f>
        <v>COSTI</v>
      </c>
      <c r="H276" s="37"/>
      <c r="I276" s="37"/>
      <c r="J276" s="2"/>
    </row>
    <row r="277" spans="1:10" ht="15">
      <c r="A277" s="90" t="str">
        <f>'piano conti'!A277</f>
        <v>31.02</v>
      </c>
      <c r="B277" s="90" t="str">
        <f>'piano conti'!B277</f>
        <v>COSTI PER ENERGIA</v>
      </c>
      <c r="C277" s="100">
        <f>SUMIF(contabilità!C:C,B277,contabilità!E:E)</f>
        <v>0</v>
      </c>
      <c r="D277" s="100">
        <f>SUMIF(contabilità!C:C,B277,contabilità!F:F)</f>
        <v>0</v>
      </c>
      <c r="E277" s="100">
        <f t="shared" si="5"/>
        <v>0</v>
      </c>
      <c r="F277" s="37" t="str">
        <f>'piano conti'!C277</f>
        <v>E</v>
      </c>
      <c r="G277" s="37" t="str">
        <f>'piano conti'!D277</f>
        <v>COSTI</v>
      </c>
      <c r="H277" s="37"/>
      <c r="I277" s="37"/>
      <c r="J277" s="2"/>
    </row>
    <row r="278" spans="1:10" ht="15">
      <c r="A278" s="90" t="str">
        <f>'piano conti'!A278</f>
        <v>31.03</v>
      </c>
      <c r="B278" s="90" t="str">
        <f>'piano conti'!B278</f>
        <v>PUBBLICITA'</v>
      </c>
      <c r="C278" s="101">
        <f>SUMIF(contabilità!C:C,B278,contabilità!E:E)</f>
        <v>0</v>
      </c>
      <c r="D278" s="101">
        <f>SUMIF(contabilità!C:C,B278,contabilità!F:F)</f>
        <v>0</v>
      </c>
      <c r="E278" s="101">
        <f t="shared" si="5"/>
        <v>0</v>
      </c>
      <c r="F278" s="37" t="str">
        <f>'piano conti'!C278</f>
        <v>E</v>
      </c>
      <c r="G278" s="37" t="str">
        <f>'piano conti'!D278</f>
        <v>COSTI</v>
      </c>
      <c r="H278" s="37"/>
      <c r="I278" s="37"/>
      <c r="J278" s="2"/>
    </row>
    <row r="279" spans="1:10" ht="15">
      <c r="A279" s="90" t="str">
        <f>'piano conti'!A279</f>
        <v>31.04</v>
      </c>
      <c r="B279" s="90" t="str">
        <f>'piano conti'!B279</f>
        <v>CONSULENZE</v>
      </c>
      <c r="C279" s="100">
        <f>SUMIF(contabilità!C:C,B279,contabilità!E:E)</f>
        <v>0</v>
      </c>
      <c r="D279" s="100">
        <f>SUMIF(contabilità!C:C,B279,contabilità!F:F)</f>
        <v>0</v>
      </c>
      <c r="E279" s="100">
        <f t="shared" si="5"/>
        <v>0</v>
      </c>
      <c r="F279" s="37" t="str">
        <f>'piano conti'!C279</f>
        <v>E</v>
      </c>
      <c r="G279" s="37" t="str">
        <f>'piano conti'!D279</f>
        <v>COSTI</v>
      </c>
      <c r="H279" s="37"/>
      <c r="I279" s="37"/>
      <c r="J279" s="2"/>
    </row>
    <row r="280" spans="1:10" ht="15">
      <c r="A280" s="90" t="str">
        <f>'piano conti'!A280</f>
        <v>31.05</v>
      </c>
      <c r="B280" s="90" t="str">
        <f>'piano conti'!B280</f>
        <v>COSTI POSTALI</v>
      </c>
      <c r="C280" s="101">
        <f>SUMIF(contabilità!C:C,B280,contabilità!E:E)</f>
        <v>0</v>
      </c>
      <c r="D280" s="101">
        <f>SUMIF(contabilità!C:C,B280,contabilità!F:F)</f>
        <v>0</v>
      </c>
      <c r="E280" s="101">
        <f t="shared" si="5"/>
        <v>0</v>
      </c>
      <c r="F280" s="37" t="str">
        <f>'piano conti'!C280</f>
        <v>E</v>
      </c>
      <c r="G280" s="37" t="str">
        <f>'piano conti'!D280</f>
        <v>COSTI</v>
      </c>
      <c r="H280" s="37"/>
      <c r="I280" s="37"/>
      <c r="J280" s="2"/>
    </row>
    <row r="281" spans="1:10" ht="15">
      <c r="A281" s="90" t="str">
        <f>'piano conti'!A281</f>
        <v>31.06</v>
      </c>
      <c r="B281" s="90" t="str">
        <f>'piano conti'!B281</f>
        <v>COSTI TELEFONICI</v>
      </c>
      <c r="C281" s="100">
        <f>SUMIF(contabilità!C:C,B281,contabilità!E:E)</f>
        <v>0</v>
      </c>
      <c r="D281" s="100">
        <f>SUMIF(contabilità!C:C,B281,contabilità!F:F)</f>
        <v>0</v>
      </c>
      <c r="E281" s="100">
        <f t="shared" si="5"/>
        <v>0</v>
      </c>
      <c r="F281" s="37" t="str">
        <f>'piano conti'!C281</f>
        <v>E</v>
      </c>
      <c r="G281" s="37" t="str">
        <f>'piano conti'!D281</f>
        <v>COSTI</v>
      </c>
      <c r="H281" s="37"/>
      <c r="I281" s="37"/>
      <c r="J281" s="2"/>
    </row>
    <row r="282" spans="1:10" ht="15">
      <c r="A282" s="90" t="str">
        <f>'piano conti'!A282</f>
        <v>31.07</v>
      </c>
      <c r="B282" s="90" t="str">
        <f>'piano conti'!B282</f>
        <v>ASSICURAZIONI</v>
      </c>
      <c r="C282" s="101">
        <f>SUMIF(contabilità!C:C,B282,contabilità!E:E)</f>
        <v>0</v>
      </c>
      <c r="D282" s="101">
        <f>SUMIF(contabilità!C:C,B282,contabilità!F:F)</f>
        <v>0</v>
      </c>
      <c r="E282" s="101">
        <f t="shared" si="5"/>
        <v>0</v>
      </c>
      <c r="F282" s="37" t="str">
        <f>'piano conti'!C282</f>
        <v>E</v>
      </c>
      <c r="G282" s="37" t="str">
        <f>'piano conti'!D282</f>
        <v>COSTI</v>
      </c>
      <c r="H282" s="37"/>
      <c r="I282" s="37"/>
      <c r="J282" s="2"/>
    </row>
    <row r="283" spans="1:10" ht="15">
      <c r="A283" s="90" t="str">
        <f>'piano conti'!A283</f>
        <v>31.08</v>
      </c>
      <c r="B283" s="90" t="str">
        <f>'piano conti'!B283</f>
        <v>COSTI DI VIGILANZA</v>
      </c>
      <c r="C283" s="100">
        <f>SUMIF(contabilità!C:C,B283,contabilità!E:E)</f>
        <v>0</v>
      </c>
      <c r="D283" s="100">
        <f>SUMIF(contabilità!C:C,B283,contabilità!F:F)</f>
        <v>0</v>
      </c>
      <c r="E283" s="100">
        <f t="shared" si="5"/>
        <v>0</v>
      </c>
      <c r="F283" s="37" t="str">
        <f>'piano conti'!C283</f>
        <v>E</v>
      </c>
      <c r="G283" s="37" t="str">
        <f>'piano conti'!D283</f>
        <v>COSTI</v>
      </c>
      <c r="H283" s="37"/>
      <c r="I283" s="37"/>
      <c r="J283" s="2"/>
    </row>
    <row r="284" spans="1:10" ht="15">
      <c r="A284" s="90" t="str">
        <f>'piano conti'!A284</f>
        <v>31.09</v>
      </c>
      <c r="B284" s="90" t="str">
        <f>'piano conti'!B284</f>
        <v>COSTI PER I LOCALI</v>
      </c>
      <c r="C284" s="101">
        <f>SUMIF(contabilità!C:C,B284,contabilità!E:E)</f>
        <v>0</v>
      </c>
      <c r="D284" s="101">
        <f>SUMIF(contabilità!C:C,B284,contabilità!F:F)</f>
        <v>0</v>
      </c>
      <c r="E284" s="101">
        <f t="shared" si="5"/>
        <v>0</v>
      </c>
      <c r="F284" s="37" t="str">
        <f>'piano conti'!C284</f>
        <v>E</v>
      </c>
      <c r="G284" s="37" t="str">
        <f>'piano conti'!D284</f>
        <v>COSTI</v>
      </c>
      <c r="H284" s="37"/>
      <c r="I284" s="37"/>
      <c r="J284" s="2"/>
    </row>
    <row r="285" spans="1:10" ht="15">
      <c r="A285" s="90" t="str">
        <f>'piano conti'!A285</f>
        <v>31.10</v>
      </c>
      <c r="B285" s="90" t="str">
        <f>'piano conti'!B285</f>
        <v>COSTI ESERCIZIO AUTOMEZZI</v>
      </c>
      <c r="C285" s="100">
        <f>SUMIF(contabilità!C:C,B285,contabilità!E:E)</f>
        <v>0</v>
      </c>
      <c r="D285" s="100">
        <f>SUMIF(contabilità!C:C,B285,contabilità!F:F)</f>
        <v>0</v>
      </c>
      <c r="E285" s="100">
        <f t="shared" si="5"/>
        <v>0</v>
      </c>
      <c r="F285" s="37" t="str">
        <f>'piano conti'!C285</f>
        <v>E</v>
      </c>
      <c r="G285" s="37" t="str">
        <f>'piano conti'!D285</f>
        <v>COSTI</v>
      </c>
      <c r="H285" s="37"/>
      <c r="I285" s="37"/>
      <c r="J285" s="2"/>
    </row>
    <row r="286" spans="1:10" ht="15">
      <c r="A286" s="90" t="str">
        <f>'piano conti'!A286</f>
        <v>31.11</v>
      </c>
      <c r="B286" s="90" t="str">
        <f>'piano conti'!B286</f>
        <v>MANUTENZIONI E RIPARAZIONI</v>
      </c>
      <c r="C286" s="101">
        <f>SUMIF(contabilità!C:C,B286,contabilità!E:E)</f>
        <v>0</v>
      </c>
      <c r="D286" s="101">
        <f>SUMIF(contabilità!C:C,B286,contabilità!F:F)</f>
        <v>0</v>
      </c>
      <c r="E286" s="101">
        <f t="shared" si="5"/>
        <v>0</v>
      </c>
      <c r="F286" s="37" t="str">
        <f>'piano conti'!C286</f>
        <v>E</v>
      </c>
      <c r="G286" s="37" t="str">
        <f>'piano conti'!D286</f>
        <v>COSTI</v>
      </c>
      <c r="H286" s="37"/>
      <c r="I286" s="37"/>
      <c r="J286" s="2"/>
    </row>
    <row r="287" spans="1:10" ht="15">
      <c r="A287" s="90" t="str">
        <f>'piano conti'!A287</f>
        <v>31.12</v>
      </c>
      <c r="B287" s="90" t="str">
        <f>'piano conti'!B287</f>
        <v>PROVVIGIONI PASSIVE</v>
      </c>
      <c r="C287" s="100">
        <f>SUMIF(contabilità!C:C,B287,contabilità!E:E)</f>
        <v>0</v>
      </c>
      <c r="D287" s="100">
        <f>SUMIF(contabilità!C:C,B287,contabilità!F:F)</f>
        <v>0</v>
      </c>
      <c r="E287" s="100">
        <f t="shared" si="5"/>
        <v>0</v>
      </c>
      <c r="F287" s="37" t="str">
        <f>'piano conti'!C287</f>
        <v>E</v>
      </c>
      <c r="G287" s="37" t="str">
        <f>'piano conti'!D287</f>
        <v>COSTI</v>
      </c>
      <c r="H287" s="37"/>
      <c r="I287" s="37"/>
      <c r="J287" s="2"/>
    </row>
    <row r="288" spans="1:10" ht="15">
      <c r="A288" s="90" t="str">
        <f>'piano conti'!A288</f>
        <v>31.13</v>
      </c>
      <c r="B288" s="90" t="str">
        <f>'piano conti'!B288</f>
        <v>COSTI D'INCASSO</v>
      </c>
      <c r="C288" s="101">
        <f>SUMIF(contabilità!C:C,B288,contabilità!E:E)</f>
        <v>0</v>
      </c>
      <c r="D288" s="101">
        <f>SUMIF(contabilità!C:C,B288,contabilità!F:F)</f>
        <v>0</v>
      </c>
      <c r="E288" s="101">
        <f t="shared" si="5"/>
        <v>0</v>
      </c>
      <c r="F288" s="37" t="str">
        <f>'piano conti'!C288</f>
        <v>E</v>
      </c>
      <c r="G288" s="37" t="str">
        <f>'piano conti'!D288</f>
        <v>COSTI</v>
      </c>
      <c r="H288" s="37"/>
      <c r="I288" s="37"/>
      <c r="J288" s="2"/>
    </row>
    <row r="289" spans="1:10" ht="15">
      <c r="A289" s="90" t="str">
        <f>'piano conti'!A289</f>
        <v>31.14</v>
      </c>
      <c r="B289" s="90" t="str">
        <f>'piano conti'!B289</f>
        <v>COMMISSIONI BANCARIE</v>
      </c>
      <c r="C289" s="100">
        <f>SUMIF(contabilità!C:C,B289,contabilità!E:E)</f>
        <v>0</v>
      </c>
      <c r="D289" s="100">
        <f>SUMIF(contabilità!C:C,B289,contabilità!F:F)</f>
        <v>0</v>
      </c>
      <c r="E289" s="100">
        <f t="shared" si="5"/>
        <v>0</v>
      </c>
      <c r="F289" s="37" t="str">
        <f>'piano conti'!C289</f>
        <v>E</v>
      </c>
      <c r="G289" s="37" t="str">
        <f>'piano conti'!D289</f>
        <v>COSTI</v>
      </c>
      <c r="H289" s="37"/>
      <c r="I289" s="37"/>
      <c r="J289" s="2"/>
    </row>
    <row r="290" spans="1:10" ht="15">
      <c r="A290" s="90" t="str">
        <f>'piano conti'!A290</f>
        <v>31.15</v>
      </c>
      <c r="B290" s="90" t="str">
        <f>'piano conti'!B290</f>
        <v>ONERI DI FACTORING</v>
      </c>
      <c r="C290" s="101">
        <f>SUMIF(contabilità!C:C,B290,contabilità!E:E)</f>
        <v>0</v>
      </c>
      <c r="D290" s="101">
        <f>SUMIF(contabilità!C:C,B290,contabilità!F:F)</f>
        <v>0</v>
      </c>
      <c r="E290" s="101">
        <f t="shared" si="5"/>
        <v>0</v>
      </c>
      <c r="F290" s="37" t="str">
        <f>'piano conti'!C290</f>
        <v>E</v>
      </c>
      <c r="G290" s="37" t="str">
        <f>'piano conti'!D290</f>
        <v>COSTI</v>
      </c>
      <c r="H290" s="37"/>
      <c r="I290" s="37"/>
      <c r="J290" s="2"/>
    </row>
    <row r="291" spans="1:10" ht="15">
      <c r="A291" s="90" t="str">
        <f>'piano conti'!A291</f>
        <v>31.20</v>
      </c>
      <c r="B291" s="90" t="str">
        <f>'piano conti'!B291</f>
        <v>COMPETENZE AMMINISTRATORI</v>
      </c>
      <c r="C291" s="100">
        <f>SUMIF(contabilità!C:C,B291,contabilità!E:E)</f>
        <v>0</v>
      </c>
      <c r="D291" s="100">
        <f>SUMIF(contabilità!C:C,B291,contabilità!F:F)</f>
        <v>0</v>
      </c>
      <c r="E291" s="100">
        <f t="shared" si="5"/>
        <v>0</v>
      </c>
      <c r="F291" s="37" t="str">
        <f>'piano conti'!C291</f>
        <v>E</v>
      </c>
      <c r="G291" s="37" t="str">
        <f>'piano conti'!D291</f>
        <v>COSTI</v>
      </c>
      <c r="H291" s="37"/>
      <c r="I291" s="37"/>
      <c r="J291" s="2"/>
    </row>
    <row r="292" spans="1:10" ht="15">
      <c r="A292" s="90" t="str">
        <f>'piano conti'!A292</f>
        <v>31.21</v>
      </c>
      <c r="B292" s="90" t="str">
        <f>'piano conti'!B292</f>
        <v>COMPETENZE SINDACI</v>
      </c>
      <c r="C292" s="101">
        <f>SUMIF(contabilità!C:C,B292,contabilità!E:E)</f>
        <v>4160</v>
      </c>
      <c r="D292" s="101">
        <f>SUMIF(contabilità!C:C,B292,contabilità!F:F)</f>
        <v>0</v>
      </c>
      <c r="E292" s="101">
        <f t="shared" si="5"/>
        <v>4160</v>
      </c>
      <c r="F292" s="37" t="str">
        <f>'piano conti'!C292</f>
        <v>E</v>
      </c>
      <c r="G292" s="37" t="str">
        <f>'piano conti'!D292</f>
        <v>COSTI</v>
      </c>
      <c r="H292" s="37"/>
      <c r="I292" s="37"/>
      <c r="J292" s="2"/>
    </row>
    <row r="293" spans="1:10" ht="15">
      <c r="A293" s="90" t="str">
        <f>'piano conti'!A293</f>
        <v>31.22</v>
      </c>
      <c r="B293" s="90" t="str">
        <f>'piano conti'!B293</f>
        <v>COMPETENZE SOCIETA' DI REVISIONE</v>
      </c>
      <c r="C293" s="100">
        <f>SUMIF(contabilità!C:C,B293,contabilità!E:E)</f>
        <v>0</v>
      </c>
      <c r="D293" s="100">
        <f>SUMIF(contabilità!C:C,B293,contabilità!F:F)</f>
        <v>0</v>
      </c>
      <c r="E293" s="100">
        <f t="shared" si="5"/>
        <v>0</v>
      </c>
      <c r="F293" s="37" t="str">
        <f>'piano conti'!C293</f>
        <v>E</v>
      </c>
      <c r="G293" s="37" t="str">
        <f>'piano conti'!D293</f>
        <v>COSTI</v>
      </c>
      <c r="H293" s="37"/>
      <c r="I293" s="37"/>
      <c r="J293" s="2"/>
    </row>
    <row r="294" spans="1:10" ht="15">
      <c r="A294" s="90" t="str">
        <f>'piano conti'!A294</f>
        <v>31.25</v>
      </c>
      <c r="B294" s="90" t="str">
        <f>'piano conti'!B294</f>
        <v>ONERI CONTRIBUTIVI</v>
      </c>
      <c r="C294" s="101">
        <f>SUMIF(contabilità!C:C,B294,contabilità!E:E)</f>
        <v>0</v>
      </c>
      <c r="D294" s="101">
        <f>SUMIF(contabilità!C:C,B294,contabilità!F:F)</f>
        <v>0</v>
      </c>
      <c r="E294" s="101">
        <f t="shared" si="5"/>
        <v>0</v>
      </c>
      <c r="F294" s="37" t="str">
        <f>'piano conti'!C294</f>
        <v>E</v>
      </c>
      <c r="G294" s="37" t="str">
        <f>'piano conti'!D294</f>
        <v>COSTI</v>
      </c>
      <c r="H294" s="37"/>
      <c r="I294" s="37"/>
      <c r="J294" s="2"/>
    </row>
    <row r="295" spans="1:10" ht="15">
      <c r="A295" s="35" t="str">
        <f>'piano conti'!A295</f>
        <v>32.00</v>
      </c>
      <c r="B295" s="35" t="str">
        <f>'piano conti'!B295</f>
        <v>COSTI PER GODIMENTO BENI DI TERZI</v>
      </c>
      <c r="C295" s="100">
        <f>SUMIF(contabilità!C:C,B295,contabilità!E:E)</f>
        <v>0</v>
      </c>
      <c r="D295" s="100">
        <f>SUMIF(contabilità!C:C,B295,contabilità!F:F)</f>
        <v>0</v>
      </c>
      <c r="E295" s="100">
        <f t="shared" si="5"/>
        <v>0</v>
      </c>
      <c r="F295" s="37">
        <f>'piano conti'!C295</f>
        <v>0</v>
      </c>
      <c r="G295" s="37">
        <f>'piano conti'!D295</f>
        <v>0</v>
      </c>
      <c r="H295" s="37"/>
      <c r="I295" s="37"/>
      <c r="J295" s="2"/>
    </row>
    <row r="296" spans="1:10" ht="15">
      <c r="A296" s="90" t="str">
        <f>'piano conti'!A296</f>
        <v>32.01</v>
      </c>
      <c r="B296" s="90" t="str">
        <f>'piano conti'!B296</f>
        <v>FITTI PASSIVI</v>
      </c>
      <c r="C296" s="101">
        <f>SUMIF(contabilità!C:C,B296,contabilità!E:E)</f>
        <v>0</v>
      </c>
      <c r="D296" s="101">
        <f>SUMIF(contabilità!C:C,B296,contabilità!F:F)</f>
        <v>0</v>
      </c>
      <c r="E296" s="101">
        <f t="shared" si="5"/>
        <v>0</v>
      </c>
      <c r="F296" s="37" t="str">
        <f>'piano conti'!C296</f>
        <v>E</v>
      </c>
      <c r="G296" s="37" t="str">
        <f>'piano conti'!D296</f>
        <v>COSTI</v>
      </c>
      <c r="H296" s="37"/>
      <c r="I296" s="37"/>
      <c r="J296" s="2"/>
    </row>
    <row r="297" spans="1:10" ht="15">
      <c r="A297" s="90" t="str">
        <f>'piano conti'!A297</f>
        <v>32.02</v>
      </c>
      <c r="B297" s="90" t="str">
        <f>'piano conti'!B297</f>
        <v>CANONI LEASING</v>
      </c>
      <c r="C297" s="100">
        <f>SUMIF(contabilità!C:C,B297,contabilità!E:E)</f>
        <v>0</v>
      </c>
      <c r="D297" s="100">
        <f>SUMIF(contabilità!C:C,B297,contabilità!F:F)</f>
        <v>0</v>
      </c>
      <c r="E297" s="100">
        <f t="shared" si="5"/>
        <v>0</v>
      </c>
      <c r="F297" s="37" t="str">
        <f>'piano conti'!C297</f>
        <v>E</v>
      </c>
      <c r="G297" s="37" t="str">
        <f>'piano conti'!D297</f>
        <v>COSTI</v>
      </c>
      <c r="H297" s="37"/>
      <c r="I297" s="37"/>
      <c r="J297" s="2"/>
    </row>
    <row r="298" spans="1:10" ht="15">
      <c r="A298" s="35" t="str">
        <f>'piano conti'!A298</f>
        <v>33.00</v>
      </c>
      <c r="B298" s="35" t="str">
        <f>'piano conti'!B298</f>
        <v>COSTI PER IL PERSONALE</v>
      </c>
      <c r="C298" s="101">
        <f>SUMIF(contabilità!C:C,B298,contabilità!E:E)</f>
        <v>0</v>
      </c>
      <c r="D298" s="101">
        <f>SUMIF(contabilità!C:C,B298,contabilità!F:F)</f>
        <v>0</v>
      </c>
      <c r="E298" s="101">
        <f t="shared" si="5"/>
        <v>0</v>
      </c>
      <c r="F298" s="37">
        <f>'piano conti'!C298</f>
        <v>0</v>
      </c>
      <c r="G298" s="37">
        <f>'piano conti'!D298</f>
        <v>0</v>
      </c>
      <c r="H298" s="37"/>
      <c r="I298" s="37"/>
      <c r="J298" s="2"/>
    </row>
    <row r="299" spans="1:10" ht="15">
      <c r="A299" s="90" t="str">
        <f>'piano conti'!A299</f>
        <v>33.01</v>
      </c>
      <c r="B299" s="90" t="str">
        <f>'piano conti'!B299</f>
        <v>SALARI E STIPENDI</v>
      </c>
      <c r="C299" s="100">
        <f>SUMIF(contabilità!C:C,B299,contabilità!E:E)</f>
        <v>0</v>
      </c>
      <c r="D299" s="100">
        <f>SUMIF(contabilità!C:C,B299,contabilità!F:F)</f>
        <v>0</v>
      </c>
      <c r="E299" s="100">
        <f t="shared" si="5"/>
        <v>0</v>
      </c>
      <c r="F299" s="37" t="str">
        <f>'piano conti'!C299</f>
        <v>E</v>
      </c>
      <c r="G299" s="37" t="str">
        <f>'piano conti'!D299</f>
        <v>COSTI</v>
      </c>
      <c r="H299" s="37"/>
      <c r="I299" s="37"/>
      <c r="J299" s="2"/>
    </row>
    <row r="300" spans="1:10" ht="15">
      <c r="A300" s="90" t="str">
        <f>'piano conti'!A300</f>
        <v>33.02</v>
      </c>
      <c r="B300" s="90" t="str">
        <f>'piano conti'!B300</f>
        <v>ONERI SOCIALI</v>
      </c>
      <c r="C300" s="101">
        <f>SUMIF(contabilità!C:C,B300,contabilità!E:E)</f>
        <v>0</v>
      </c>
      <c r="D300" s="101">
        <f>SUMIF(contabilità!C:C,B300,contabilità!F:F)</f>
        <v>0</v>
      </c>
      <c r="E300" s="101">
        <f t="shared" si="5"/>
        <v>0</v>
      </c>
      <c r="F300" s="37" t="str">
        <f>'piano conti'!C300</f>
        <v>E</v>
      </c>
      <c r="G300" s="37" t="str">
        <f>'piano conti'!D300</f>
        <v>COSTI</v>
      </c>
      <c r="H300" s="37"/>
      <c r="I300" s="37"/>
      <c r="J300" s="2"/>
    </row>
    <row r="301" spans="1:10" ht="15">
      <c r="A301" s="90" t="str">
        <f>'piano conti'!A301</f>
        <v>33.03</v>
      </c>
      <c r="B301" s="90" t="str">
        <f>'piano conti'!B301</f>
        <v>TFR</v>
      </c>
      <c r="C301" s="100">
        <f>SUMIF(contabilità!C:C,B301,contabilità!E:E)</f>
        <v>0</v>
      </c>
      <c r="D301" s="100">
        <f>SUMIF(contabilità!C:C,B301,contabilità!F:F)</f>
        <v>0</v>
      </c>
      <c r="E301" s="100">
        <f t="shared" si="5"/>
        <v>0</v>
      </c>
      <c r="F301" s="37" t="str">
        <f>'piano conti'!C301</f>
        <v>E</v>
      </c>
      <c r="G301" s="37" t="str">
        <f>'piano conti'!D301</f>
        <v>COSTI</v>
      </c>
      <c r="H301" s="37"/>
      <c r="I301" s="37"/>
      <c r="J301" s="2"/>
    </row>
    <row r="302" spans="1:10" ht="15">
      <c r="A302" s="35" t="str">
        <f>'piano conti'!A302</f>
        <v>34.00</v>
      </c>
      <c r="B302" s="35" t="str">
        <f>'piano conti'!B302</f>
        <v>AMMORTAMENTO IMMOBILIZ. IMMATERIALI</v>
      </c>
      <c r="C302" s="101">
        <f>SUMIF(contabilità!C:C,B302,contabilità!E:E)</f>
        <v>0</v>
      </c>
      <c r="D302" s="101">
        <f>SUMIF(contabilità!C:C,B302,contabilità!F:F)</f>
        <v>0</v>
      </c>
      <c r="E302" s="101">
        <f t="shared" si="5"/>
        <v>0</v>
      </c>
      <c r="F302" s="37">
        <f>'piano conti'!C302</f>
        <v>0</v>
      </c>
      <c r="G302" s="37">
        <f>'piano conti'!D302</f>
        <v>0</v>
      </c>
      <c r="H302" s="37"/>
      <c r="I302" s="37"/>
      <c r="J302" s="2"/>
    </row>
    <row r="303" spans="1:10" ht="15">
      <c r="A303" s="90" t="str">
        <f>'piano conti'!A303</f>
        <v>34.01</v>
      </c>
      <c r="B303" s="90" t="str">
        <f>'piano conti'!B303</f>
        <v>AMMORTAMENTO COSTI DI IMPIANTO</v>
      </c>
      <c r="C303" s="100">
        <f>SUMIF(contabilità!C:C,B303,contabilità!E:E)</f>
        <v>7520</v>
      </c>
      <c r="D303" s="100">
        <f>SUMIF(contabilità!C:C,B303,contabilità!F:F)</f>
        <v>0</v>
      </c>
      <c r="E303" s="100">
        <f t="shared" si="5"/>
        <v>7520</v>
      </c>
      <c r="F303" s="37" t="str">
        <f>'piano conti'!C303</f>
        <v>E</v>
      </c>
      <c r="G303" s="37" t="str">
        <f>'piano conti'!D303</f>
        <v>COSTI</v>
      </c>
      <c r="H303" s="37"/>
      <c r="I303" s="37"/>
      <c r="J303" s="2"/>
    </row>
    <row r="304" spans="1:10" ht="15">
      <c r="A304" s="90" t="str">
        <f>'piano conti'!A304</f>
        <v>34.02</v>
      </c>
      <c r="B304" s="90" t="str">
        <f>'piano conti'!B304</f>
        <v>AMMORTAMENTO COSTI DI AMPLIAMENTO</v>
      </c>
      <c r="C304" s="101">
        <f>SUMIF(contabilità!C:C,B304,contabilità!E:E)</f>
        <v>0</v>
      </c>
      <c r="D304" s="101">
        <f>SUMIF(contabilità!C:C,B304,contabilità!F:F)</f>
        <v>0</v>
      </c>
      <c r="E304" s="101">
        <f t="shared" si="5"/>
        <v>0</v>
      </c>
      <c r="F304" s="37" t="str">
        <f>'piano conti'!C304</f>
        <v>E</v>
      </c>
      <c r="G304" s="37" t="str">
        <f>'piano conti'!D304</f>
        <v>COSTI</v>
      </c>
      <c r="H304" s="37"/>
      <c r="I304" s="37"/>
      <c r="J304" s="2"/>
    </row>
    <row r="305" spans="1:10" ht="15">
      <c r="A305" s="90" t="str">
        <f>'piano conti'!A305</f>
        <v>34.03</v>
      </c>
      <c r="B305" s="90" t="str">
        <f>'piano conti'!B305</f>
        <v>AMMORTAMENTO COSTI RICERCA E SVILUPPO</v>
      </c>
      <c r="C305" s="100">
        <f>SUMIF(contabilità!C:C,B305,contabilità!E:E)</f>
        <v>0</v>
      </c>
      <c r="D305" s="100">
        <f>SUMIF(contabilità!C:C,B305,contabilità!F:F)</f>
        <v>0</v>
      </c>
      <c r="E305" s="100">
        <f t="shared" si="5"/>
        <v>0</v>
      </c>
      <c r="F305" s="37" t="str">
        <f>'piano conti'!C305</f>
        <v>E</v>
      </c>
      <c r="G305" s="37" t="str">
        <f>'piano conti'!D305</f>
        <v>COSTI</v>
      </c>
      <c r="H305" s="37"/>
      <c r="I305" s="37"/>
      <c r="J305" s="2"/>
    </row>
    <row r="306" spans="1:10" ht="15">
      <c r="A306" s="90" t="str">
        <f>'piano conti'!A306</f>
        <v>34.04</v>
      </c>
      <c r="B306" s="90" t="str">
        <f>'piano conti'!B306</f>
        <v>AMMORTAMENTO COSTI DI PUBBLICITA'</v>
      </c>
      <c r="C306" s="101">
        <f>SUMIF(contabilità!C:C,B306,contabilità!E:E)</f>
        <v>0</v>
      </c>
      <c r="D306" s="101">
        <f>SUMIF(contabilità!C:C,B306,contabilità!F:F)</f>
        <v>0</v>
      </c>
      <c r="E306" s="101">
        <f t="shared" si="5"/>
        <v>0</v>
      </c>
      <c r="F306" s="37" t="str">
        <f>'piano conti'!C306</f>
        <v>E</v>
      </c>
      <c r="G306" s="37" t="str">
        <f>'piano conti'!D306</f>
        <v>COSTI</v>
      </c>
      <c r="H306" s="37"/>
      <c r="I306" s="37"/>
      <c r="J306" s="2"/>
    </row>
    <row r="307" spans="1:10" ht="15">
      <c r="A307" s="90" t="str">
        <f>'piano conti'!A307</f>
        <v>34.05</v>
      </c>
      <c r="B307" s="90" t="str">
        <f>'piano conti'!B307</f>
        <v>AMMORTAMENTO BREVETTI</v>
      </c>
      <c r="C307" s="100">
        <f>SUMIF(contabilità!C:C,B307,contabilità!E:E)</f>
        <v>0</v>
      </c>
      <c r="D307" s="100">
        <f>SUMIF(contabilità!C:C,B307,contabilità!F:F)</f>
        <v>0</v>
      </c>
      <c r="E307" s="100">
        <f t="shared" si="5"/>
        <v>0</v>
      </c>
      <c r="F307" s="37" t="str">
        <f>'piano conti'!C307</f>
        <v>E</v>
      </c>
      <c r="G307" s="37" t="str">
        <f>'piano conti'!D307</f>
        <v>COSTI</v>
      </c>
      <c r="H307" s="37"/>
      <c r="I307" s="37"/>
      <c r="J307" s="2"/>
    </row>
    <row r="308" spans="1:10" ht="15">
      <c r="A308" s="90" t="str">
        <f>'piano conti'!A308</f>
        <v>34.06</v>
      </c>
      <c r="B308" s="90" t="str">
        <f>'piano conti'!B308</f>
        <v>AMMORTAMENTO SOFTWARE</v>
      </c>
      <c r="C308" s="101">
        <f>SUMIF(contabilità!C:C,B308,contabilità!E:E)</f>
        <v>0</v>
      </c>
      <c r="D308" s="101">
        <f>SUMIF(contabilità!C:C,B308,contabilità!F:F)</f>
        <v>0</v>
      </c>
      <c r="E308" s="101">
        <f t="shared" si="5"/>
        <v>0</v>
      </c>
      <c r="F308" s="37" t="str">
        <f>'piano conti'!C308</f>
        <v>E</v>
      </c>
      <c r="G308" s="37" t="str">
        <f>'piano conti'!D308</f>
        <v>COSTI</v>
      </c>
      <c r="H308" s="37"/>
      <c r="I308" s="37"/>
      <c r="J308" s="2"/>
    </row>
    <row r="309" spans="1:10" ht="15">
      <c r="A309" s="90" t="str">
        <f>'piano conti'!A309</f>
        <v>34.07</v>
      </c>
      <c r="B309" s="90" t="str">
        <f>'piano conti'!B309</f>
        <v>AMMORTAMENTO CONCESSIONI E LICENZE</v>
      </c>
      <c r="C309" s="100">
        <f>SUMIF(contabilità!C:C,B309,contabilità!E:E)</f>
        <v>0</v>
      </c>
      <c r="D309" s="100">
        <f>SUMIF(contabilità!C:C,B309,contabilità!F:F)</f>
        <v>0</v>
      </c>
      <c r="E309" s="100">
        <f t="shared" si="5"/>
        <v>0</v>
      </c>
      <c r="F309" s="37" t="str">
        <f>'piano conti'!C309</f>
        <v>E</v>
      </c>
      <c r="G309" s="37" t="str">
        <f>'piano conti'!D309</f>
        <v>COSTI</v>
      </c>
      <c r="H309" s="37"/>
      <c r="I309" s="37"/>
      <c r="J309" s="2"/>
    </row>
    <row r="310" spans="1:10" ht="15">
      <c r="A310" s="90" t="str">
        <f>'piano conti'!A310</f>
        <v>34.08</v>
      </c>
      <c r="B310" s="90" t="str">
        <f>'piano conti'!B310</f>
        <v>AMMORTAMENTO AVVIAMENTO</v>
      </c>
      <c r="C310" s="101">
        <f>SUMIF(contabilità!C:C,B310,contabilità!E:E)</f>
        <v>0</v>
      </c>
      <c r="D310" s="101">
        <f>SUMIF(contabilità!C:C,B310,contabilità!F:F)</f>
        <v>0</v>
      </c>
      <c r="E310" s="101">
        <f t="shared" si="5"/>
        <v>0</v>
      </c>
      <c r="F310" s="37" t="str">
        <f>'piano conti'!C310</f>
        <v>E</v>
      </c>
      <c r="G310" s="37" t="str">
        <f>'piano conti'!D310</f>
        <v>COSTI</v>
      </c>
      <c r="H310" s="37"/>
      <c r="I310" s="37"/>
      <c r="J310" s="2"/>
    </row>
    <row r="311" spans="1:10" ht="15">
      <c r="A311" s="35" t="str">
        <f>'piano conti'!A311</f>
        <v>35.00</v>
      </c>
      <c r="B311" s="35" t="str">
        <f>'piano conti'!B311</f>
        <v>AMMORTAMENTI IMMOBILIZ. MATERIALI</v>
      </c>
      <c r="C311" s="100">
        <f>SUMIF(contabilità!C:C,B311,contabilità!E:E)</f>
        <v>0</v>
      </c>
      <c r="D311" s="100">
        <f>SUMIF(contabilità!C:C,B311,contabilità!F:F)</f>
        <v>0</v>
      </c>
      <c r="E311" s="100">
        <f t="shared" si="5"/>
        <v>0</v>
      </c>
      <c r="F311" s="37">
        <f>'piano conti'!C311</f>
        <v>0</v>
      </c>
      <c r="G311" s="37">
        <f>'piano conti'!D311</f>
        <v>0</v>
      </c>
      <c r="H311" s="37"/>
      <c r="I311" s="37"/>
      <c r="J311" s="2"/>
    </row>
    <row r="312" spans="1:10" ht="15">
      <c r="A312" s="90" t="str">
        <f>'piano conti'!A312</f>
        <v>35.01</v>
      </c>
      <c r="B312" s="90" t="str">
        <f>'piano conti'!B312</f>
        <v>AMMORTAMENTO FABBRICATI</v>
      </c>
      <c r="C312" s="101">
        <f>SUMIF(contabilità!C:C,B312,contabilità!E:E)</f>
        <v>0</v>
      </c>
      <c r="D312" s="101">
        <f>SUMIF(contabilità!C:C,B312,contabilità!F:F)</f>
        <v>0</v>
      </c>
      <c r="E312" s="101">
        <f t="shared" si="5"/>
        <v>0</v>
      </c>
      <c r="F312" s="37" t="str">
        <f>'piano conti'!C312</f>
        <v>E</v>
      </c>
      <c r="G312" s="37" t="str">
        <f>'piano conti'!D312</f>
        <v>COSTI</v>
      </c>
      <c r="H312" s="37"/>
      <c r="I312" s="37"/>
      <c r="J312" s="2"/>
    </row>
    <row r="313" spans="1:10" ht="15">
      <c r="A313" s="90" t="str">
        <f>'piano conti'!A313</f>
        <v>35.02</v>
      </c>
      <c r="B313" s="90" t="str">
        <f>'piano conti'!B313</f>
        <v>AMMORTAMENTO IMPIANTI</v>
      </c>
      <c r="C313" s="100">
        <f>SUMIF(contabilità!C:C,B313,contabilità!E:E)</f>
        <v>0</v>
      </c>
      <c r="D313" s="100">
        <f>SUMIF(contabilità!C:C,B313,contabilità!F:F)</f>
        <v>0</v>
      </c>
      <c r="E313" s="100">
        <f t="shared" si="5"/>
        <v>0</v>
      </c>
      <c r="F313" s="37" t="str">
        <f>'piano conti'!C313</f>
        <v>E</v>
      </c>
      <c r="G313" s="37" t="str">
        <f>'piano conti'!D313</f>
        <v>COSTI</v>
      </c>
      <c r="H313" s="37"/>
      <c r="I313" s="37"/>
      <c r="J313" s="2"/>
    </row>
    <row r="314" spans="1:10" ht="15">
      <c r="A314" s="90" t="str">
        <f>'piano conti'!A314</f>
        <v>35.03</v>
      </c>
      <c r="B314" s="90" t="str">
        <f>'piano conti'!B314</f>
        <v>AMMORTAMENTO MACCHINARI</v>
      </c>
      <c r="C314" s="101">
        <f>SUMIF(contabilità!C:C,B314,contabilità!E:E)</f>
        <v>0</v>
      </c>
      <c r="D314" s="101">
        <f>SUMIF(contabilità!C:C,B314,contabilità!F:F)</f>
        <v>0</v>
      </c>
      <c r="E314" s="101">
        <f t="shared" si="5"/>
        <v>0</v>
      </c>
      <c r="F314" s="37" t="str">
        <f>'piano conti'!C314</f>
        <v>E</v>
      </c>
      <c r="G314" s="37" t="str">
        <f>'piano conti'!D314</f>
        <v>COSTI</v>
      </c>
      <c r="H314" s="37"/>
      <c r="I314" s="37"/>
      <c r="J314" s="2"/>
    </row>
    <row r="315" spans="1:10" ht="15">
      <c r="A315" s="90" t="str">
        <f>'piano conti'!A315</f>
        <v>35.04</v>
      </c>
      <c r="B315" s="90" t="str">
        <f>'piano conti'!B315</f>
        <v>AMMORTAMENTO ATTREZZATURE INDUSTRIALI</v>
      </c>
      <c r="C315" s="100">
        <f>SUMIF(contabilità!C:C,B315,contabilità!E:E)</f>
        <v>0</v>
      </c>
      <c r="D315" s="100">
        <f>SUMIF(contabilità!C:C,B315,contabilità!F:F)</f>
        <v>0</v>
      </c>
      <c r="E315" s="100">
        <f t="shared" si="5"/>
        <v>0</v>
      </c>
      <c r="F315" s="37" t="str">
        <f>'piano conti'!C315</f>
        <v>E</v>
      </c>
      <c r="G315" s="37" t="str">
        <f>'piano conti'!D315</f>
        <v>COSTI</v>
      </c>
      <c r="H315" s="37"/>
      <c r="I315" s="37"/>
      <c r="J315" s="2"/>
    </row>
    <row r="316" spans="1:10" ht="15">
      <c r="A316" s="90" t="str">
        <f>'piano conti'!A316</f>
        <v>35.05</v>
      </c>
      <c r="B316" s="90" t="str">
        <f>'piano conti'!B316</f>
        <v>AMMORTAMENTO ATTREZZATURE COMMERCIALI</v>
      </c>
      <c r="C316" s="101">
        <f>SUMIF(contabilità!C:C,B316,contabilità!E:E)</f>
        <v>0</v>
      </c>
      <c r="D316" s="101">
        <f>SUMIF(contabilità!C:C,B316,contabilità!F:F)</f>
        <v>0</v>
      </c>
      <c r="E316" s="101">
        <f t="shared" si="5"/>
        <v>0</v>
      </c>
      <c r="F316" s="37" t="str">
        <f>'piano conti'!C316</f>
        <v>E</v>
      </c>
      <c r="G316" s="37" t="str">
        <f>'piano conti'!D316</f>
        <v>COSTI</v>
      </c>
      <c r="H316" s="37"/>
      <c r="I316" s="37"/>
      <c r="J316" s="2"/>
    </row>
    <row r="317" spans="1:10" ht="15">
      <c r="A317" s="90" t="str">
        <f>'piano conti'!A317</f>
        <v>35.06</v>
      </c>
      <c r="B317" s="90" t="str">
        <f>'piano conti'!B317</f>
        <v>AMMORTAMENTO MACCHINE D'UFFICIO</v>
      </c>
      <c r="C317" s="100">
        <f>SUMIF(contabilità!C:C,B317,contabilità!E:E)</f>
        <v>0</v>
      </c>
      <c r="D317" s="100">
        <f>SUMIF(contabilità!C:C,B317,contabilità!F:F)</f>
        <v>0</v>
      </c>
      <c r="E317" s="100">
        <f t="shared" si="5"/>
        <v>0</v>
      </c>
      <c r="F317" s="37" t="str">
        <f>'piano conti'!C317</f>
        <v>E</v>
      </c>
      <c r="G317" s="37" t="str">
        <f>'piano conti'!D317</f>
        <v>COSTI</v>
      </c>
      <c r="H317" s="37"/>
      <c r="I317" s="37"/>
      <c r="J317" s="2"/>
    </row>
    <row r="318" spans="1:10" ht="15">
      <c r="A318" s="90" t="str">
        <f>'piano conti'!A318</f>
        <v>35.07</v>
      </c>
      <c r="B318" s="90" t="str">
        <f>'piano conti'!B318</f>
        <v>AMMORTAMENTO ARREDAMENTO</v>
      </c>
      <c r="C318" s="101">
        <f>SUMIF(contabilità!C:C,B318,contabilità!E:E)</f>
        <v>0</v>
      </c>
      <c r="D318" s="101">
        <f>SUMIF(contabilità!C:C,B318,contabilità!F:F)</f>
        <v>0</v>
      </c>
      <c r="E318" s="101">
        <f t="shared" si="5"/>
        <v>0</v>
      </c>
      <c r="F318" s="37" t="str">
        <f>'piano conti'!C318</f>
        <v>E</v>
      </c>
      <c r="G318" s="37" t="str">
        <f>'piano conti'!D318</f>
        <v>COSTI</v>
      </c>
      <c r="H318" s="37"/>
      <c r="I318" s="37"/>
      <c r="J318" s="2"/>
    </row>
    <row r="319" spans="1:10" ht="15">
      <c r="A319" s="90" t="str">
        <f>'piano conti'!A319</f>
        <v>35.08</v>
      </c>
      <c r="B319" s="90" t="str">
        <f>'piano conti'!B319</f>
        <v>AMMORTAMENTO AUTOMEZZI</v>
      </c>
      <c r="C319" s="100">
        <f>SUMIF(contabilità!C:C,B319,contabilità!E:E)</f>
        <v>0</v>
      </c>
      <c r="D319" s="100">
        <f>SUMIF(contabilità!C:C,B319,contabilità!F:F)</f>
        <v>0</v>
      </c>
      <c r="E319" s="100">
        <f t="shared" si="5"/>
        <v>0</v>
      </c>
      <c r="F319" s="37" t="str">
        <f>'piano conti'!C319</f>
        <v>E</v>
      </c>
      <c r="G319" s="37" t="str">
        <f>'piano conti'!D319</f>
        <v>COSTI</v>
      </c>
      <c r="H319" s="37"/>
      <c r="I319" s="37"/>
      <c r="J319" s="2"/>
    </row>
    <row r="320" spans="1:10" ht="15">
      <c r="A320" s="90" t="str">
        <f>'piano conti'!A320</f>
        <v>35.09</v>
      </c>
      <c r="B320" s="90" t="str">
        <f>'piano conti'!B320</f>
        <v>AMMORTAMENTO IMBALLAGGI DUREVOLI</v>
      </c>
      <c r="C320" s="101">
        <f>SUMIF(contabilità!C:C,B320,contabilità!E:E)</f>
        <v>0</v>
      </c>
      <c r="D320" s="101">
        <f>SUMIF(contabilità!C:C,B320,contabilità!F:F)</f>
        <v>0</v>
      </c>
      <c r="E320" s="101">
        <f t="shared" si="5"/>
        <v>0</v>
      </c>
      <c r="F320" s="37" t="str">
        <f>'piano conti'!C320</f>
        <v>E</v>
      </c>
      <c r="G320" s="37" t="str">
        <f>'piano conti'!D320</f>
        <v>COSTI</v>
      </c>
      <c r="H320" s="37"/>
      <c r="I320" s="37"/>
      <c r="J320" s="2"/>
    </row>
    <row r="321" spans="1:10" ht="15">
      <c r="A321" s="35" t="str">
        <f>'piano conti'!A321</f>
        <v>36.00</v>
      </c>
      <c r="B321" s="35" t="str">
        <f>'piano conti'!B321</f>
        <v>SVALUTAZIONI</v>
      </c>
      <c r="C321" s="100">
        <f>SUMIF(contabilità!C:C,B321,contabilità!E:E)</f>
        <v>0</v>
      </c>
      <c r="D321" s="100">
        <f>SUMIF(contabilità!C:C,B321,contabilità!F:F)</f>
        <v>0</v>
      </c>
      <c r="E321" s="100">
        <f t="shared" si="5"/>
        <v>0</v>
      </c>
      <c r="F321" s="37" t="str">
        <f>'piano conti'!C321</f>
        <v>E</v>
      </c>
      <c r="G321" s="37" t="str">
        <f>'piano conti'!D321</f>
        <v>COSTI</v>
      </c>
      <c r="H321" s="37"/>
      <c r="I321" s="37"/>
      <c r="J321" s="2"/>
    </row>
    <row r="322" spans="1:10" ht="15">
      <c r="A322" s="90" t="str">
        <f>'piano conti'!A322</f>
        <v>36.01</v>
      </c>
      <c r="B322" s="90" t="str">
        <f>'piano conti'!B322</f>
        <v>SVALUTAZIONE IMMOBILIZZAZIONI IMMATERIALI</v>
      </c>
      <c r="C322" s="101">
        <f>SUMIF(contabilità!C:C,B322,contabilità!E:E)</f>
        <v>0</v>
      </c>
      <c r="D322" s="101">
        <f>SUMIF(contabilità!C:C,B322,contabilità!F:F)</f>
        <v>0</v>
      </c>
      <c r="E322" s="101">
        <f t="shared" si="5"/>
        <v>0</v>
      </c>
      <c r="F322" s="37" t="str">
        <f>'piano conti'!C322</f>
        <v>E</v>
      </c>
      <c r="G322" s="37" t="str">
        <f>'piano conti'!D322</f>
        <v>COSTI</v>
      </c>
      <c r="H322" s="37"/>
      <c r="I322" s="37"/>
      <c r="J322" s="2"/>
    </row>
    <row r="323" spans="1:10" ht="15">
      <c r="A323" s="90" t="str">
        <f>'piano conti'!A323</f>
        <v>36.02</v>
      </c>
      <c r="B323" s="90" t="str">
        <f>'piano conti'!B323</f>
        <v>SVALUTAZIONE IMMOBILIZZAZIONI MATERIALI</v>
      </c>
      <c r="C323" s="100">
        <f>SUMIF(contabilità!C:C,B323,contabilità!E:E)</f>
        <v>0</v>
      </c>
      <c r="D323" s="100">
        <f>SUMIF(contabilità!C:C,B323,contabilità!F:F)</f>
        <v>0</v>
      </c>
      <c r="E323" s="100">
        <f t="shared" si="5"/>
        <v>0</v>
      </c>
      <c r="F323" s="37" t="str">
        <f>'piano conti'!C323</f>
        <v>E</v>
      </c>
      <c r="G323" s="37" t="str">
        <f>'piano conti'!D323</f>
        <v>COSTI</v>
      </c>
      <c r="H323" s="37"/>
      <c r="I323" s="37"/>
      <c r="J323" s="2"/>
    </row>
    <row r="324" spans="1:10" ht="15">
      <c r="A324" s="90" t="str">
        <f>'piano conti'!A324</f>
        <v>36.06</v>
      </c>
      <c r="B324" s="90" t="str">
        <f>'piano conti'!B324</f>
        <v>SVALUTAZIONE CREDITI</v>
      </c>
      <c r="C324" s="101">
        <f>SUMIF(contabilità!C:C,B324,contabilità!E:E)</f>
        <v>0</v>
      </c>
      <c r="D324" s="101">
        <f>SUMIF(contabilità!C:C,B324,contabilità!F:F)</f>
        <v>0</v>
      </c>
      <c r="E324" s="101">
        <f t="shared" si="5"/>
        <v>0</v>
      </c>
      <c r="F324" s="37" t="str">
        <f>'piano conti'!C324</f>
        <v>E</v>
      </c>
      <c r="G324" s="37" t="str">
        <f>'piano conti'!D324</f>
        <v>COSTI</v>
      </c>
      <c r="H324" s="37"/>
      <c r="I324" s="37"/>
      <c r="J324" s="2"/>
    </row>
    <row r="325" spans="1:10" ht="15">
      <c r="A325" s="35" t="str">
        <f>'piano conti'!A325</f>
        <v>37.00</v>
      </c>
      <c r="B325" s="35" t="str">
        <f>'piano conti'!B325</f>
        <v>VARIAZIONE DELLE RIMANENZE DI MATERIE </v>
      </c>
      <c r="C325" s="100">
        <f>SUMIF(contabilità!C:C,B325,contabilità!E:E)</f>
        <v>0</v>
      </c>
      <c r="D325" s="100">
        <f>SUMIF(contabilità!C:C,B325,contabilità!F:F)</f>
        <v>0</v>
      </c>
      <c r="E325" s="100">
        <f t="shared" si="5"/>
        <v>0</v>
      </c>
      <c r="F325" s="37">
        <f>'piano conti'!C325</f>
        <v>0</v>
      </c>
      <c r="G325" s="37">
        <f>'piano conti'!D325</f>
        <v>0</v>
      </c>
      <c r="H325" s="37"/>
      <c r="I325" s="37"/>
      <c r="J325" s="2"/>
    </row>
    <row r="326" spans="1:10" ht="15">
      <c r="A326" s="90" t="str">
        <f>'piano conti'!A326</f>
        <v>37.01</v>
      </c>
      <c r="B326" s="90" t="str">
        <f>'piano conti'!B326</f>
        <v>MATERIE PRIME C/ESISTENZE INIZIALI</v>
      </c>
      <c r="C326" s="101">
        <f>SUMIF(contabilità!C:C,B326,contabilità!E:E)</f>
        <v>0</v>
      </c>
      <c r="D326" s="101">
        <f>SUMIF(contabilità!C:C,B326,contabilità!F:F)</f>
        <v>0</v>
      </c>
      <c r="E326" s="101">
        <f t="shared" si="5"/>
        <v>0</v>
      </c>
      <c r="F326" s="37" t="str">
        <f>'piano conti'!C326</f>
        <v>E</v>
      </c>
      <c r="G326" s="37" t="str">
        <f>'piano conti'!D326</f>
        <v>COSTI</v>
      </c>
      <c r="H326" s="37"/>
      <c r="I326" s="37"/>
      <c r="J326" s="2"/>
    </row>
    <row r="327" spans="1:10" ht="15">
      <c r="A327" s="90" t="str">
        <f>'piano conti'!A327</f>
        <v>37.02</v>
      </c>
      <c r="B327" s="90" t="str">
        <f>'piano conti'!B327</f>
        <v>MATERIE SUSSIDIARIE C/ESISTENZE INIZIALI</v>
      </c>
      <c r="C327" s="100">
        <f>SUMIF(contabilità!C:C,B327,contabilità!E:E)</f>
        <v>0</v>
      </c>
      <c r="D327" s="100">
        <f>SUMIF(contabilità!C:C,B327,contabilità!F:F)</f>
        <v>0</v>
      </c>
      <c r="E327" s="100">
        <f t="shared" si="5"/>
        <v>0</v>
      </c>
      <c r="F327" s="37" t="str">
        <f>'piano conti'!C327</f>
        <v>E</v>
      </c>
      <c r="G327" s="37" t="str">
        <f>'piano conti'!D327</f>
        <v>COSTI</v>
      </c>
      <c r="H327" s="37"/>
      <c r="I327" s="37"/>
      <c r="J327" s="2"/>
    </row>
    <row r="328" spans="1:10" ht="15">
      <c r="A328" s="90" t="str">
        <f>'piano conti'!A328</f>
        <v>37.03</v>
      </c>
      <c r="B328" s="90" t="str">
        <f>'piano conti'!B328</f>
        <v>MATERIE DI CONSUMO C/ESISTENZE INIZIALI</v>
      </c>
      <c r="C328" s="101">
        <f>SUMIF(contabilità!C:C,B328,contabilità!E:E)</f>
        <v>0</v>
      </c>
      <c r="D328" s="101">
        <f>SUMIF(contabilità!C:C,B328,contabilità!F:F)</f>
        <v>0</v>
      </c>
      <c r="E328" s="101">
        <f t="shared" si="5"/>
        <v>0</v>
      </c>
      <c r="F328" s="37" t="str">
        <f>'piano conti'!C328</f>
        <v>E</v>
      </c>
      <c r="G328" s="37" t="str">
        <f>'piano conti'!D328</f>
        <v>COSTI</v>
      </c>
      <c r="H328" s="37"/>
      <c r="I328" s="37"/>
      <c r="J328" s="2"/>
    </row>
    <row r="329" spans="1:10" ht="15">
      <c r="A329" s="90" t="str">
        <f>'piano conti'!A329</f>
        <v>37.08</v>
      </c>
      <c r="B329" s="90" t="str">
        <f>'piano conti'!B329</f>
        <v>MERCI C/ESISTENZE INIZIALI</v>
      </c>
      <c r="C329" s="100">
        <f>SUMIF(contabilità!C:C,B329,contabilità!E:E)</f>
        <v>0</v>
      </c>
      <c r="D329" s="100">
        <f>SUMIF(contabilità!C:C,B329,contabilità!F:F)</f>
        <v>0</v>
      </c>
      <c r="E329" s="100">
        <f t="shared" si="5"/>
        <v>0</v>
      </c>
      <c r="F329" s="37" t="str">
        <f>'piano conti'!C329</f>
        <v>E</v>
      </c>
      <c r="G329" s="37" t="str">
        <f>'piano conti'!D329</f>
        <v>COSTI</v>
      </c>
      <c r="H329" s="37"/>
      <c r="I329" s="37"/>
      <c r="J329" s="2"/>
    </row>
    <row r="330" spans="1:10" ht="15">
      <c r="A330" s="90" t="str">
        <f>'piano conti'!A330</f>
        <v>37.10</v>
      </c>
      <c r="B330" s="90" t="str">
        <f>'piano conti'!B330</f>
        <v>MATERIE PRIME C/RIMANENZE FINALI</v>
      </c>
      <c r="C330" s="101">
        <f>SUMIF(contabilità!C:C,B330,contabilità!E:E)</f>
        <v>0</v>
      </c>
      <c r="D330" s="101">
        <f>SUMIF(contabilità!C:C,B330,contabilità!F:F)</f>
        <v>0</v>
      </c>
      <c r="E330" s="101">
        <f t="shared" si="5"/>
        <v>0</v>
      </c>
      <c r="F330" s="37" t="str">
        <f>'piano conti'!C330</f>
        <v>E</v>
      </c>
      <c r="G330" s="37" t="str">
        <f>'piano conti'!D330</f>
        <v>COSTI</v>
      </c>
      <c r="H330" s="37"/>
      <c r="I330" s="37"/>
      <c r="J330" s="2"/>
    </row>
    <row r="331" spans="1:10" ht="15">
      <c r="A331" s="90" t="str">
        <f>'piano conti'!A331</f>
        <v>37.11</v>
      </c>
      <c r="B331" s="90" t="str">
        <f>'piano conti'!B331</f>
        <v>MATERIE SUSSIDIARIE C/RIMANENZE FINALI</v>
      </c>
      <c r="C331" s="100">
        <f>SUMIF(contabilità!C:C,B331,contabilità!E:E)</f>
        <v>0</v>
      </c>
      <c r="D331" s="100">
        <f>SUMIF(contabilità!C:C,B331,contabilità!F:F)</f>
        <v>0</v>
      </c>
      <c r="E331" s="100">
        <f t="shared" si="5"/>
        <v>0</v>
      </c>
      <c r="F331" s="37" t="str">
        <f>'piano conti'!C331</f>
        <v>E</v>
      </c>
      <c r="G331" s="37" t="str">
        <f>'piano conti'!D331</f>
        <v>COSTI</v>
      </c>
      <c r="H331" s="37"/>
      <c r="I331" s="37"/>
      <c r="J331" s="2"/>
    </row>
    <row r="332" spans="1:10" ht="15">
      <c r="A332" s="90" t="str">
        <f>'piano conti'!A332</f>
        <v>37.12</v>
      </c>
      <c r="B332" s="90" t="str">
        <f>'piano conti'!B332</f>
        <v>MATERIE DI CONSUMO C/RIMANENZE FINALI</v>
      </c>
      <c r="C332" s="101">
        <f>SUMIF(contabilità!C:C,B332,contabilità!E:E)</f>
        <v>0</v>
      </c>
      <c r="D332" s="101">
        <f>SUMIF(contabilità!C:C,B332,contabilità!F:F)</f>
        <v>0</v>
      </c>
      <c r="E332" s="101">
        <f t="shared" si="5"/>
        <v>0</v>
      </c>
      <c r="F332" s="37" t="str">
        <f>'piano conti'!C332</f>
        <v>E</v>
      </c>
      <c r="G332" s="37" t="str">
        <f>'piano conti'!D332</f>
        <v>COSTI</v>
      </c>
      <c r="H332" s="37"/>
      <c r="I332" s="37"/>
      <c r="J332" s="2"/>
    </row>
    <row r="333" spans="1:10" ht="15">
      <c r="A333" s="90" t="str">
        <f>'piano conti'!A333</f>
        <v>37.18</v>
      </c>
      <c r="B333" s="90" t="str">
        <f>'piano conti'!B333</f>
        <v>MERCI C/RIMANENZE FINALI</v>
      </c>
      <c r="C333" s="100">
        <f>SUMIF(contabilità!C:C,B333,contabilità!E:E)</f>
        <v>0</v>
      </c>
      <c r="D333" s="100">
        <f>SUMIF(contabilità!C:C,B333,contabilità!F:F)</f>
        <v>0</v>
      </c>
      <c r="E333" s="100">
        <f>C333-D333</f>
        <v>0</v>
      </c>
      <c r="F333" s="37" t="str">
        <f>'piano conti'!C333</f>
        <v>E</v>
      </c>
      <c r="G333" s="37" t="str">
        <f>'piano conti'!D333</f>
        <v>COSTI</v>
      </c>
      <c r="H333" s="37"/>
      <c r="I333" s="37"/>
      <c r="J333" s="2"/>
    </row>
    <row r="334" spans="1:10" ht="15">
      <c r="A334" s="35" t="str">
        <f>'piano conti'!A334</f>
        <v>38.00</v>
      </c>
      <c r="B334" s="35" t="str">
        <f>'piano conti'!B334</f>
        <v>ACCANTONAMENTI </v>
      </c>
      <c r="C334" s="101">
        <f>SUMIF(contabilità!C:C,B334,contabilità!E:E)</f>
        <v>0</v>
      </c>
      <c r="D334" s="101">
        <f>SUMIF(contabilità!C:C,B334,contabilità!F:F)</f>
        <v>0</v>
      </c>
      <c r="E334" s="101">
        <f>C334-D334</f>
        <v>0</v>
      </c>
      <c r="F334" s="37">
        <f>'piano conti'!C334</f>
        <v>0</v>
      </c>
      <c r="G334" s="37">
        <f>'piano conti'!D334</f>
        <v>0</v>
      </c>
      <c r="H334" s="37"/>
      <c r="I334" s="37"/>
      <c r="J334" s="2"/>
    </row>
    <row r="335" spans="1:10" ht="15">
      <c r="A335" s="90" t="str">
        <f>'piano conti'!A335</f>
        <v>38.03</v>
      </c>
      <c r="B335" s="90" t="str">
        <f>'piano conti'!B335</f>
        <v>ACCANTONAMENTO IMPOSTE IN CONTENZIOSO</v>
      </c>
      <c r="C335" s="100">
        <f>SUMIF(contabilità!C:C,B335,contabilità!E:E)</f>
        <v>0</v>
      </c>
      <c r="D335" s="100">
        <f>SUMIF(contabilità!C:C,B335,contabilità!F:F)</f>
        <v>0</v>
      </c>
      <c r="E335" s="100">
        <f aca="true" t="shared" si="6" ref="E335:E340">C335-D335</f>
        <v>0</v>
      </c>
      <c r="F335" s="37" t="str">
        <f>'piano conti'!C335</f>
        <v>E</v>
      </c>
      <c r="G335" s="37" t="str">
        <f>'piano conti'!D335</f>
        <v>COSTI</v>
      </c>
      <c r="H335" s="37"/>
      <c r="I335" s="37"/>
      <c r="J335" s="2"/>
    </row>
    <row r="336" spans="1:10" ht="15">
      <c r="A336" s="90" t="str">
        <f>'piano conti'!A336</f>
        <v>38.04</v>
      </c>
      <c r="B336" s="90" t="str">
        <f>'piano conti'!B336</f>
        <v>ACCANTONAMENTO PER RESPONSABILITA' CIVILE</v>
      </c>
      <c r="C336" s="101">
        <f>SUMIF(contabilità!C:C,B336,contabilità!E:E)</f>
        <v>0</v>
      </c>
      <c r="D336" s="101">
        <f>SUMIF(contabilità!C:C,B336,contabilità!F:F)</f>
        <v>0</v>
      </c>
      <c r="E336" s="101">
        <f t="shared" si="6"/>
        <v>0</v>
      </c>
      <c r="F336" s="37" t="str">
        <f>'piano conti'!C336</f>
        <v>E</v>
      </c>
      <c r="G336" s="37" t="str">
        <f>'piano conti'!D336</f>
        <v>COSTI</v>
      </c>
      <c r="H336" s="37"/>
      <c r="I336" s="37"/>
      <c r="J336" s="2"/>
    </row>
    <row r="337" spans="1:10" ht="15">
      <c r="A337" s="90" t="str">
        <f>'piano conti'!A337</f>
        <v>38.10</v>
      </c>
      <c r="B337" s="90" t="str">
        <f>'piano conti'!B337</f>
        <v>ACCANTONAMENTO PER GARANZIE PRODOTTI</v>
      </c>
      <c r="C337" s="100">
        <f>SUMIF(contabilità!C:C,B337,contabilità!E:E)</f>
        <v>0</v>
      </c>
      <c r="D337" s="100">
        <f>SUMIF(contabilità!C:C,B337,contabilità!F:F)</f>
        <v>0</v>
      </c>
      <c r="E337" s="100">
        <f t="shared" si="6"/>
        <v>0</v>
      </c>
      <c r="F337" s="37" t="str">
        <f>'piano conti'!C337</f>
        <v>E</v>
      </c>
      <c r="G337" s="37" t="str">
        <f>'piano conti'!D337</f>
        <v>COSTI</v>
      </c>
      <c r="H337" s="37"/>
      <c r="I337" s="37"/>
      <c r="J337" s="2"/>
    </row>
    <row r="338" spans="1:10" ht="15">
      <c r="A338" s="90" t="str">
        <f>'piano conti'!A338</f>
        <v>38.11</v>
      </c>
      <c r="B338" s="90" t="str">
        <f>'piano conti'!B338</f>
        <v>ACCANTONAMETO PER MANUTENZIONI PROGRAMMATE </v>
      </c>
      <c r="C338" s="101">
        <f>SUMIF(contabilità!C:C,B338,contabilità!E:E)</f>
        <v>0</v>
      </c>
      <c r="D338" s="101">
        <f>SUMIF(contabilità!C:C,B338,contabilità!F:F)</f>
        <v>0</v>
      </c>
      <c r="E338" s="101">
        <f t="shared" si="6"/>
        <v>0</v>
      </c>
      <c r="F338" s="37" t="str">
        <f>'piano conti'!C338</f>
        <v>E</v>
      </c>
      <c r="G338" s="37" t="str">
        <f>'piano conti'!D338</f>
        <v>COSTI</v>
      </c>
      <c r="H338" s="37"/>
      <c r="I338" s="37"/>
      <c r="J338" s="2"/>
    </row>
    <row r="339" spans="1:9" ht="15">
      <c r="A339" s="90" t="str">
        <f>'piano conti'!A339</f>
        <v>38.12</v>
      </c>
      <c r="B339" s="90" t="str">
        <f>'piano conti'!B339</f>
        <v>ACCANTONAMENTO PER BUONI SCONTO E CONCORSI</v>
      </c>
      <c r="C339" s="100">
        <f>SUMIF(contabilità!C:C,B339,contabilità!E:E)</f>
        <v>0</v>
      </c>
      <c r="D339" s="100">
        <f>SUMIF(contabilità!C:C,B339,contabilità!F:F)</f>
        <v>0</v>
      </c>
      <c r="E339" s="100">
        <f t="shared" si="6"/>
        <v>0</v>
      </c>
      <c r="F339" s="37" t="str">
        <f>'piano conti'!C339</f>
        <v>E</v>
      </c>
      <c r="G339" s="37" t="str">
        <f>'piano conti'!D339</f>
        <v>COSTI</v>
      </c>
      <c r="H339" s="37"/>
      <c r="I339" s="37"/>
    </row>
    <row r="340" spans="1:9" ht="15">
      <c r="A340" s="35" t="str">
        <f>'piano conti'!A340</f>
        <v>39.00</v>
      </c>
      <c r="B340" s="35" t="str">
        <f>'piano conti'!B340</f>
        <v>ONERI DIVERSI</v>
      </c>
      <c r="C340" s="101">
        <f>SUMIF(contabilità!C:C,B340,contabilità!E:E)</f>
        <v>0</v>
      </c>
      <c r="D340" s="101">
        <f>SUMIF(contabilità!C:C,B340,contabilità!F:F)</f>
        <v>0</v>
      </c>
      <c r="E340" s="101">
        <f t="shared" si="6"/>
        <v>0</v>
      </c>
      <c r="F340" s="37">
        <f>'piano conti'!C340</f>
        <v>0</v>
      </c>
      <c r="G340" s="37">
        <f>'piano conti'!D340</f>
        <v>0</v>
      </c>
      <c r="H340" s="37"/>
      <c r="I340" s="37"/>
    </row>
    <row r="341" spans="1:10" ht="15">
      <c r="A341" s="90" t="str">
        <f>'piano conti'!A341</f>
        <v>39.01</v>
      </c>
      <c r="B341" s="90" t="str">
        <f>'piano conti'!B341</f>
        <v>ONERI FISCALI DIVERSI</v>
      </c>
      <c r="C341" s="100">
        <f>SUMIF(contabilità!C:C,B341,contabilità!E:E)</f>
        <v>0</v>
      </c>
      <c r="D341" s="100">
        <f>SUMIF(contabilità!C:C,B341,contabilità!F:F)</f>
        <v>0</v>
      </c>
      <c r="E341" s="100">
        <f aca="true" t="shared" si="7" ref="E341:E397">C341-D341</f>
        <v>0</v>
      </c>
      <c r="F341" s="37" t="str">
        <f>'piano conti'!C341</f>
        <v>E</v>
      </c>
      <c r="G341" s="37" t="str">
        <f>'piano conti'!D341</f>
        <v>COSTI</v>
      </c>
      <c r="H341" s="37"/>
      <c r="I341" s="37"/>
      <c r="J341" s="2"/>
    </row>
    <row r="342" spans="1:10" ht="15">
      <c r="A342" s="90" t="str">
        <f>'piano conti'!A342</f>
        <v>39.05</v>
      </c>
      <c r="B342" s="90" t="str">
        <f>'piano conti'!B342</f>
        <v>PERDITE SU CREDITI</v>
      </c>
      <c r="C342" s="101">
        <f>SUMIF(contabilità!C:C,B342,contabilità!E:E)</f>
        <v>0</v>
      </c>
      <c r="D342" s="101">
        <f>SUMIF(contabilità!C:C,B342,contabilità!F:F)</f>
        <v>0</v>
      </c>
      <c r="E342" s="101">
        <f t="shared" si="7"/>
        <v>0</v>
      </c>
      <c r="F342" s="37" t="str">
        <f>'piano conti'!C342</f>
        <v>E</v>
      </c>
      <c r="G342" s="37" t="str">
        <f>'piano conti'!D342</f>
        <v>COSTI</v>
      </c>
      <c r="H342" s="37"/>
      <c r="I342" s="37"/>
      <c r="J342" s="2"/>
    </row>
    <row r="343" spans="1:10" ht="15">
      <c r="A343" s="90" t="str">
        <f>'piano conti'!A343</f>
        <v>39.10</v>
      </c>
      <c r="B343" s="90" t="str">
        <f>'piano conti'!B343</f>
        <v>ARROTONDAMENTI PASSIVI</v>
      </c>
      <c r="C343" s="100">
        <f>SUMIF(contabilità!C:C,B343,contabilità!E:E)</f>
        <v>0</v>
      </c>
      <c r="D343" s="100">
        <f>SUMIF(contabilità!C:C,B343,contabilità!F:F)</f>
        <v>0</v>
      </c>
      <c r="E343" s="100">
        <f t="shared" si="7"/>
        <v>0</v>
      </c>
      <c r="F343" s="37" t="str">
        <f>'piano conti'!C343</f>
        <v>E</v>
      </c>
      <c r="G343" s="37" t="str">
        <f>'piano conti'!D343</f>
        <v>COSTI</v>
      </c>
      <c r="H343" s="37"/>
      <c r="I343" s="37"/>
      <c r="J343" s="2"/>
    </row>
    <row r="344" spans="1:9" ht="15">
      <c r="A344" s="90" t="str">
        <f>'piano conti'!A344</f>
        <v>39.20</v>
      </c>
      <c r="B344" s="90" t="str">
        <f>'piano conti'!B344</f>
        <v>MINUSVALENZE ORDINARIE</v>
      </c>
      <c r="C344" s="101">
        <f>SUMIF(contabilità!C:C,B344,contabilità!E:E)</f>
        <v>0</v>
      </c>
      <c r="D344" s="101">
        <f>SUMIF(contabilità!C:C,B344,contabilità!F:F)</f>
        <v>0</v>
      </c>
      <c r="E344" s="101">
        <f t="shared" si="7"/>
        <v>0</v>
      </c>
      <c r="F344" s="37" t="str">
        <f>'piano conti'!C344</f>
        <v>E</v>
      </c>
      <c r="G344" s="37" t="str">
        <f>'piano conti'!D344</f>
        <v>COSTI</v>
      </c>
      <c r="H344" s="37"/>
      <c r="I344" s="37"/>
    </row>
    <row r="345" spans="1:9" ht="15">
      <c r="A345" s="90" t="str">
        <f>'piano conti'!A345</f>
        <v>39.30</v>
      </c>
      <c r="B345" s="90" t="str">
        <f>'piano conti'!B345</f>
        <v>SOPRAVVENIENZE PASSIVE ORDINARIE</v>
      </c>
      <c r="C345" s="100">
        <f>SUMIF(contabilità!C:C,B345,contabilità!E:E)</f>
        <v>0</v>
      </c>
      <c r="D345" s="100">
        <f>SUMIF(contabilità!C:C,B345,contabilità!F:F)</f>
        <v>0</v>
      </c>
      <c r="E345" s="100">
        <f t="shared" si="7"/>
        <v>0</v>
      </c>
      <c r="F345" s="37" t="str">
        <f>'piano conti'!C345</f>
        <v>E</v>
      </c>
      <c r="G345" s="37" t="str">
        <f>'piano conti'!D345</f>
        <v>COSTI</v>
      </c>
      <c r="H345" s="37"/>
      <c r="I345" s="37"/>
    </row>
    <row r="346" spans="1:13" ht="15">
      <c r="A346" s="90" t="str">
        <f>'piano conti'!A346</f>
        <v>39.31</v>
      </c>
      <c r="B346" s="90" t="str">
        <f>'piano conti'!B346</f>
        <v>INSUSSISTENZE PASSIVE ORDINARIE</v>
      </c>
      <c r="C346" s="101">
        <f>SUMIF(contabilità!C:C,B346,contabilità!E:E)</f>
        <v>0</v>
      </c>
      <c r="D346" s="101">
        <f>SUMIF(contabilità!C:C,B346,contabilità!F:F)</f>
        <v>0</v>
      </c>
      <c r="E346" s="101">
        <f t="shared" si="7"/>
        <v>0</v>
      </c>
      <c r="F346" s="37" t="str">
        <f>'piano conti'!C346</f>
        <v>E</v>
      </c>
      <c r="G346" s="37" t="str">
        <f>'piano conti'!D346</f>
        <v>COSTI</v>
      </c>
      <c r="H346" s="37"/>
      <c r="I346" s="37"/>
      <c r="J346" s="94">
        <f>SUM(E263:E346)</f>
        <v>11680</v>
      </c>
      <c r="K346" s="93" t="s">
        <v>828</v>
      </c>
      <c r="L346" s="93"/>
      <c r="M346" s="93"/>
    </row>
    <row r="347" spans="1:10" ht="15">
      <c r="A347" s="35" t="str">
        <f>'piano conti'!A347</f>
        <v>40.00</v>
      </c>
      <c r="B347" s="35" t="str">
        <f>'piano conti'!B347</f>
        <v>PROVENTI FINANZIARI</v>
      </c>
      <c r="C347" s="100">
        <f>SUMIF(contabilità!C:C,B347,contabilità!E:E)</f>
        <v>0</v>
      </c>
      <c r="D347" s="100">
        <f>SUMIF(contabilità!C:C,B347,contabilità!F:F)</f>
        <v>0</v>
      </c>
      <c r="E347" s="100">
        <f t="shared" si="7"/>
        <v>0</v>
      </c>
      <c r="F347" s="37">
        <f>'piano conti'!C347</f>
        <v>0</v>
      </c>
      <c r="G347" s="37">
        <f>'piano conti'!D347</f>
        <v>0</v>
      </c>
      <c r="H347" s="37"/>
      <c r="I347" s="37"/>
      <c r="J347" s="2"/>
    </row>
    <row r="348" spans="1:10" ht="15">
      <c r="A348" s="90" t="str">
        <f>'piano conti'!A348</f>
        <v>40.01</v>
      </c>
      <c r="B348" s="90" t="str">
        <f>'piano conti'!B348</f>
        <v>PROVENTI DA PARTECIPAZIONI</v>
      </c>
      <c r="C348" s="101">
        <f>SUMIF(contabilità!C:C,B348,contabilità!E:E)</f>
        <v>0</v>
      </c>
      <c r="D348" s="101">
        <f>SUMIF(contabilità!C:C,B348,contabilità!F:F)</f>
        <v>0</v>
      </c>
      <c r="E348" s="101">
        <f t="shared" si="7"/>
        <v>0</v>
      </c>
      <c r="F348" s="37" t="str">
        <f>'piano conti'!C348</f>
        <v>E</v>
      </c>
      <c r="G348" s="37" t="str">
        <f>'piano conti'!D348</f>
        <v>RICAVI</v>
      </c>
      <c r="H348" s="37"/>
      <c r="I348" s="37"/>
      <c r="J348" s="2"/>
    </row>
    <row r="349" spans="1:10" ht="15">
      <c r="A349" s="90" t="str">
        <f>'piano conti'!A349</f>
        <v>40.10</v>
      </c>
      <c r="B349" s="90" t="str">
        <f>'piano conti'!B349</f>
        <v>INTERESSI ATTIVI VS CONTROLLATE</v>
      </c>
      <c r="C349" s="100">
        <f>SUMIF(contabilità!C:C,B349,contabilità!E:E)</f>
        <v>0</v>
      </c>
      <c r="D349" s="100">
        <f>SUMIF(contabilità!C:C,B349,contabilità!F:F)</f>
        <v>0</v>
      </c>
      <c r="E349" s="100">
        <f t="shared" si="7"/>
        <v>0</v>
      </c>
      <c r="F349" s="37" t="str">
        <f>'piano conti'!C349</f>
        <v>E</v>
      </c>
      <c r="G349" s="37" t="str">
        <f>'piano conti'!D349</f>
        <v>RICAVI</v>
      </c>
      <c r="H349" s="37"/>
      <c r="I349" s="37"/>
      <c r="J349" s="2"/>
    </row>
    <row r="350" spans="1:10" ht="15">
      <c r="A350" s="90" t="str">
        <f>'piano conti'!A350</f>
        <v>40.11</v>
      </c>
      <c r="B350" s="90" t="str">
        <f>'piano conti'!B350</f>
        <v>INTERESSI ATTIVI VS COLLEGATE</v>
      </c>
      <c r="C350" s="101">
        <f>SUMIF(contabilità!C:C,B350,contabilità!E:E)</f>
        <v>0</v>
      </c>
      <c r="D350" s="101">
        <f>SUMIF(contabilità!C:C,B350,contabilità!F:F)</f>
        <v>0</v>
      </c>
      <c r="E350" s="101">
        <f t="shared" si="7"/>
        <v>0</v>
      </c>
      <c r="F350" s="37" t="str">
        <f>'piano conti'!C350</f>
        <v>E</v>
      </c>
      <c r="G350" s="37" t="str">
        <f>'piano conti'!D350</f>
        <v>RICAVI</v>
      </c>
      <c r="H350" s="37"/>
      <c r="I350" s="37"/>
      <c r="J350" s="2"/>
    </row>
    <row r="351" spans="1:10" ht="15">
      <c r="A351" s="90" t="str">
        <f>'piano conti'!A351</f>
        <v>40.12</v>
      </c>
      <c r="B351" s="90" t="str">
        <f>'piano conti'!B351</f>
        <v>INTERESSI ATTIVI VS CONTOLLANTI</v>
      </c>
      <c r="C351" s="100">
        <f>SUMIF(contabilità!C:C,B351,contabilità!E:E)</f>
        <v>0</v>
      </c>
      <c r="D351" s="100">
        <f>SUMIF(contabilità!C:C,B351,contabilità!F:F)</f>
        <v>0</v>
      </c>
      <c r="E351" s="100">
        <f t="shared" si="7"/>
        <v>0</v>
      </c>
      <c r="F351" s="37" t="str">
        <f>'piano conti'!C351</f>
        <v>E</v>
      </c>
      <c r="G351" s="37" t="str">
        <f>'piano conti'!D351</f>
        <v>RICAVI</v>
      </c>
      <c r="H351" s="37"/>
      <c r="I351" s="37"/>
      <c r="J351" s="2"/>
    </row>
    <row r="352" spans="1:9" ht="15">
      <c r="A352" s="90" t="str">
        <f>'piano conti'!A352</f>
        <v>40.15</v>
      </c>
      <c r="B352" s="90" t="str">
        <f>'piano conti'!B352</f>
        <v>PROVENTI SU TITOLI IMMOBILIZZATI</v>
      </c>
      <c r="C352" s="101">
        <f>SUMIF(contabilità!C:C,B352,contabilità!E:E)</f>
        <v>0</v>
      </c>
      <c r="D352" s="101">
        <f>SUMIF(contabilità!C:C,B352,contabilità!F:F)</f>
        <v>0</v>
      </c>
      <c r="E352" s="101">
        <f t="shared" si="7"/>
        <v>0</v>
      </c>
      <c r="F352" s="37" t="str">
        <f>'piano conti'!C352</f>
        <v>E</v>
      </c>
      <c r="G352" s="37" t="str">
        <f>'piano conti'!D352</f>
        <v>RICAVI</v>
      </c>
      <c r="H352" s="37"/>
      <c r="I352" s="37"/>
    </row>
    <row r="353" spans="1:9" ht="15">
      <c r="A353" s="90" t="str">
        <f>'piano conti'!A353</f>
        <v>40.20</v>
      </c>
      <c r="B353" s="90" t="str">
        <f>'piano conti'!B353</f>
        <v>INTERESSI SU TITOLI</v>
      </c>
      <c r="C353" s="100">
        <f>SUMIF(contabilità!C:C,B353,contabilità!E:E)</f>
        <v>0</v>
      </c>
      <c r="D353" s="100">
        <f>SUMIF(contabilità!C:C,B353,contabilità!F:F)</f>
        <v>0</v>
      </c>
      <c r="E353" s="100">
        <f t="shared" si="7"/>
        <v>0</v>
      </c>
      <c r="F353" s="37" t="str">
        <f>'piano conti'!C353</f>
        <v>E</v>
      </c>
      <c r="G353" s="37" t="str">
        <f>'piano conti'!D353</f>
        <v>RICAVI</v>
      </c>
      <c r="H353" s="37"/>
      <c r="I353" s="37"/>
    </row>
    <row r="354" spans="1:10" ht="15">
      <c r="A354" s="90" t="str">
        <f>'piano conti'!A354</f>
        <v>40.25</v>
      </c>
      <c r="B354" s="90" t="str">
        <f>'piano conti'!B354</f>
        <v>UTILE SU TITOLI</v>
      </c>
      <c r="C354" s="101">
        <f>SUMIF(contabilità!C:C,B354,contabilità!E:E)</f>
        <v>0</v>
      </c>
      <c r="D354" s="101">
        <f>SUMIF(contabilità!C:C,B354,contabilità!F:F)</f>
        <v>0</v>
      </c>
      <c r="E354" s="101">
        <f t="shared" si="7"/>
        <v>0</v>
      </c>
      <c r="F354" s="37" t="str">
        <f>'piano conti'!C354</f>
        <v>E</v>
      </c>
      <c r="G354" s="37" t="str">
        <f>'piano conti'!D354</f>
        <v>RICAVI</v>
      </c>
      <c r="H354" s="37"/>
      <c r="I354" s="37"/>
      <c r="J354" s="2"/>
    </row>
    <row r="355" spans="1:10" ht="15">
      <c r="A355" s="90" t="str">
        <f>'piano conti'!A355</f>
        <v>40.30</v>
      </c>
      <c r="B355" s="90" t="str">
        <f>'piano conti'!B355</f>
        <v>INTERESSI ATTIVI VS CLIENTI</v>
      </c>
      <c r="C355" s="100">
        <f>SUMIF(contabilità!C:C,B355,contabilità!E:E)</f>
        <v>0</v>
      </c>
      <c r="D355" s="100">
        <f>SUMIF(contabilità!C:C,B355,contabilità!F:F)</f>
        <v>0</v>
      </c>
      <c r="E355" s="100">
        <f t="shared" si="7"/>
        <v>0</v>
      </c>
      <c r="F355" s="37" t="str">
        <f>'piano conti'!C355</f>
        <v>E</v>
      </c>
      <c r="G355" s="37" t="str">
        <f>'piano conti'!D355</f>
        <v>RICAVI</v>
      </c>
      <c r="H355" s="37"/>
      <c r="I355" s="37"/>
      <c r="J355" s="2"/>
    </row>
    <row r="356" spans="1:10" ht="15">
      <c r="A356" s="90" t="str">
        <f>'piano conti'!A356</f>
        <v>40.31</v>
      </c>
      <c r="B356" s="90" t="str">
        <f>'piano conti'!B356</f>
        <v>INTERESSI ATTIVI BANCARI</v>
      </c>
      <c r="C356" s="101">
        <f>SUMIF(contabilità!C:C,B356,contabilità!E:E)</f>
        <v>0</v>
      </c>
      <c r="D356" s="101">
        <f>SUMIF(contabilità!C:C,B356,contabilità!F:F)</f>
        <v>100</v>
      </c>
      <c r="E356" s="101">
        <f t="shared" si="7"/>
        <v>-100</v>
      </c>
      <c r="F356" s="37" t="str">
        <f>'piano conti'!C356</f>
        <v>E</v>
      </c>
      <c r="G356" s="37" t="str">
        <f>'piano conti'!D356</f>
        <v>RICAVI</v>
      </c>
      <c r="H356" s="37"/>
      <c r="I356" s="37"/>
      <c r="J356" s="2"/>
    </row>
    <row r="357" spans="1:10" ht="15">
      <c r="A357" s="90" t="str">
        <f>'piano conti'!A357</f>
        <v>40.32</v>
      </c>
      <c r="B357" s="90" t="str">
        <f>'piano conti'!B357</f>
        <v>INTERESSI ATTIVI POSTALI</v>
      </c>
      <c r="C357" s="100">
        <f>SUMIF(contabilità!C:C,B357,contabilità!E:E)</f>
        <v>0</v>
      </c>
      <c r="D357" s="100">
        <f>SUMIF(contabilità!C:C,B357,contabilità!F:F)</f>
        <v>0</v>
      </c>
      <c r="E357" s="100">
        <f t="shared" si="7"/>
        <v>0</v>
      </c>
      <c r="F357" s="37" t="str">
        <f>'piano conti'!C357</f>
        <v>E</v>
      </c>
      <c r="G357" s="37" t="str">
        <f>'piano conti'!D357</f>
        <v>RICAVI</v>
      </c>
      <c r="H357" s="37"/>
      <c r="I357" s="37"/>
      <c r="J357" s="2"/>
    </row>
    <row r="358" spans="1:13" ht="15">
      <c r="A358" s="90" t="str">
        <f>'piano conti'!A358</f>
        <v>40.60</v>
      </c>
      <c r="B358" s="90" t="str">
        <f>'piano conti'!B358</f>
        <v>PROVENTI FINANZIARI DIVERSI</v>
      </c>
      <c r="C358" s="101">
        <f>SUMIF(contabilità!C:C,B358,contabilità!E:E)</f>
        <v>0</v>
      </c>
      <c r="D358" s="101">
        <f>SUMIF(contabilità!C:C,B358,contabilità!F:F)</f>
        <v>0</v>
      </c>
      <c r="E358" s="101">
        <f t="shared" si="7"/>
        <v>0</v>
      </c>
      <c r="F358" s="37" t="str">
        <f>'piano conti'!C358</f>
        <v>E</v>
      </c>
      <c r="G358" s="37" t="str">
        <f>'piano conti'!D358</f>
        <v>RICAVI</v>
      </c>
      <c r="H358" s="37"/>
      <c r="I358" s="37"/>
      <c r="J358" s="94">
        <f>SUM(E347:E358)</f>
        <v>-100</v>
      </c>
      <c r="K358" s="93" t="s">
        <v>829</v>
      </c>
      <c r="L358" s="93"/>
      <c r="M358" s="93"/>
    </row>
    <row r="359" spans="1:9" ht="15">
      <c r="A359" s="35" t="str">
        <f>'piano conti'!A359</f>
        <v>41.00</v>
      </c>
      <c r="B359" s="35" t="str">
        <f>'piano conti'!B359</f>
        <v>ONERI FINANZIARI</v>
      </c>
      <c r="C359" s="100">
        <f>SUMIF(contabilità!C:C,B359,contabilità!E:E)</f>
        <v>0</v>
      </c>
      <c r="D359" s="100">
        <f>SUMIF(contabilità!C:C,B359,contabilità!F:F)</f>
        <v>0</v>
      </c>
      <c r="E359" s="100">
        <f t="shared" si="7"/>
        <v>0</v>
      </c>
      <c r="F359" s="37">
        <f>'piano conti'!C359</f>
        <v>0</v>
      </c>
      <c r="G359" s="37">
        <f>'piano conti'!D359</f>
        <v>0</v>
      </c>
      <c r="H359" s="37"/>
      <c r="I359" s="37"/>
    </row>
    <row r="360" spans="1:9" ht="15">
      <c r="A360" s="90" t="str">
        <f>'piano conti'!A360</f>
        <v>41.01</v>
      </c>
      <c r="B360" s="90" t="str">
        <f>'piano conti'!B360</f>
        <v>INTERESSI PASSIVI VS FORNITORI</v>
      </c>
      <c r="C360" s="101">
        <f>SUMIF(contabilità!C:C,B360,contabilità!E:E)</f>
        <v>0</v>
      </c>
      <c r="D360" s="101">
        <f>SUMIF(contabilità!C:C,B360,contabilità!F:F)</f>
        <v>0</v>
      </c>
      <c r="E360" s="101">
        <f t="shared" si="7"/>
        <v>0</v>
      </c>
      <c r="F360" s="37" t="str">
        <f>'piano conti'!C360</f>
        <v>E</v>
      </c>
      <c r="G360" s="37" t="str">
        <f>'piano conti'!D360</f>
        <v>COSTI</v>
      </c>
      <c r="H360" s="37"/>
      <c r="I360" s="37"/>
    </row>
    <row r="361" spans="1:14" ht="15">
      <c r="A361" s="90" t="str">
        <f>'piano conti'!A361</f>
        <v>41.02</v>
      </c>
      <c r="B361" s="90" t="str">
        <f>'piano conti'!B361</f>
        <v>INTERESSI PASSIVI BANCARI</v>
      </c>
      <c r="C361" s="100">
        <f>SUMIF(contabilità!C:C,B361,contabilità!E:E)</f>
        <v>0</v>
      </c>
      <c r="D361" s="100">
        <f>SUMIF(contabilità!C:C,B361,contabilità!F:F)</f>
        <v>0</v>
      </c>
      <c r="E361" s="100">
        <f t="shared" si="7"/>
        <v>0</v>
      </c>
      <c r="F361" s="37" t="str">
        <f>'piano conti'!C361</f>
        <v>E</v>
      </c>
      <c r="G361" s="37" t="str">
        <f>'piano conti'!D361</f>
        <v>COSTI</v>
      </c>
      <c r="H361" s="37"/>
      <c r="I361" s="37"/>
      <c r="N361" s="4"/>
    </row>
    <row r="362" spans="1:14" ht="15">
      <c r="A362" s="90" t="str">
        <f>'piano conti'!A362</f>
        <v>41.03</v>
      </c>
      <c r="B362" s="90" t="str">
        <f>'piano conti'!B362</f>
        <v>SCONTI PASSIVI BANCARI</v>
      </c>
      <c r="C362" s="101">
        <f>SUMIF(contabilità!C:C,B362,contabilità!E:E)</f>
        <v>0</v>
      </c>
      <c r="D362" s="101">
        <f>SUMIF(contabilità!C:C,B362,contabilità!F:F)</f>
        <v>0</v>
      </c>
      <c r="E362" s="101">
        <f t="shared" si="7"/>
        <v>0</v>
      </c>
      <c r="F362" s="37" t="str">
        <f>'piano conti'!C362</f>
        <v>E</v>
      </c>
      <c r="G362" s="37" t="str">
        <f>'piano conti'!D362</f>
        <v>COSTI</v>
      </c>
      <c r="H362" s="37"/>
      <c r="I362" s="37"/>
      <c r="N362" s="4"/>
    </row>
    <row r="363" spans="1:14" ht="15">
      <c r="A363" s="90" t="str">
        <f>'piano conti'!A363</f>
        <v>41.10</v>
      </c>
      <c r="B363" s="90" t="str">
        <f>'piano conti'!B363</f>
        <v>INTERESSI PASSIVI SU MUTUI</v>
      </c>
      <c r="C363" s="100">
        <f>SUMIF(contabilità!C:C,B363,contabilità!E:E)</f>
        <v>0</v>
      </c>
      <c r="D363" s="100">
        <f>SUMIF(contabilità!C:C,B363,contabilità!F:F)</f>
        <v>0</v>
      </c>
      <c r="E363" s="100">
        <f t="shared" si="7"/>
        <v>0</v>
      </c>
      <c r="F363" s="37" t="str">
        <f>'piano conti'!C363</f>
        <v>E</v>
      </c>
      <c r="G363" s="37" t="str">
        <f>'piano conti'!D363</f>
        <v>COSTI</v>
      </c>
      <c r="H363" s="37"/>
      <c r="I363" s="37"/>
      <c r="N363" s="4"/>
    </row>
    <row r="364" spans="1:14" ht="15">
      <c r="A364" s="90" t="str">
        <f>'piano conti'!A364</f>
        <v>41.12</v>
      </c>
      <c r="B364" s="90" t="str">
        <f>'piano conti'!B364</f>
        <v>INTERESSI SU OBBLIGAZIONI</v>
      </c>
      <c r="C364" s="101">
        <f>SUMIF(contabilità!C:C,B364,contabilità!E:E)</f>
        <v>20700</v>
      </c>
      <c r="D364" s="101">
        <f>SUMIF(contabilità!C:C,B364,contabilità!F:F)</f>
        <v>1252.46</v>
      </c>
      <c r="E364" s="101">
        <f t="shared" si="7"/>
        <v>19447.54</v>
      </c>
      <c r="F364" s="37" t="str">
        <f>'piano conti'!C364</f>
        <v>E</v>
      </c>
      <c r="G364" s="37" t="str">
        <f>'piano conti'!D364</f>
        <v>COSTI</v>
      </c>
      <c r="H364" s="37"/>
      <c r="I364" s="37"/>
      <c r="N364" s="4"/>
    </row>
    <row r="365" spans="1:14" ht="15">
      <c r="A365" s="90" t="str">
        <f>'piano conti'!A365</f>
        <v>41.13</v>
      </c>
      <c r="B365" s="90" t="str">
        <f>'piano conti'!B365</f>
        <v>AMMORTAMENTO DISAGGIO SU PRESTITI</v>
      </c>
      <c r="C365" s="100">
        <f>SUMIF(contabilità!C:C,B365,contabilità!E:E)</f>
        <v>800</v>
      </c>
      <c r="D365" s="100">
        <f>SUMIF(contabilità!C:C,B365,contabilità!F:F)</f>
        <v>0</v>
      </c>
      <c r="E365" s="100">
        <f t="shared" si="7"/>
        <v>800</v>
      </c>
      <c r="F365" s="37" t="str">
        <f>'piano conti'!C365</f>
        <v>E</v>
      </c>
      <c r="G365" s="37" t="str">
        <f>'piano conti'!D365</f>
        <v>COSTI</v>
      </c>
      <c r="H365" s="37"/>
      <c r="I365" s="37"/>
      <c r="N365" s="4"/>
    </row>
    <row r="366" spans="1:9" ht="15">
      <c r="A366" s="90" t="str">
        <f>'piano conti'!A366</f>
        <v>41.15</v>
      </c>
      <c r="B366" s="90" t="str">
        <f>'piano conti'!B366</f>
        <v>INTERESSI PASSIVI SU CAMBIALI</v>
      </c>
      <c r="C366" s="101">
        <f>SUMIF(contabilità!C:C,B366,contabilità!E:E)</f>
        <v>0</v>
      </c>
      <c r="D366" s="101">
        <f>SUMIF(contabilità!C:C,B366,contabilità!F:F)</f>
        <v>0</v>
      </c>
      <c r="E366" s="101">
        <f t="shared" si="7"/>
        <v>0</v>
      </c>
      <c r="F366" s="37" t="str">
        <f>'piano conti'!C366</f>
        <v>E</v>
      </c>
      <c r="G366" s="37" t="str">
        <f>'piano conti'!D366</f>
        <v>COSTI</v>
      </c>
      <c r="H366" s="37"/>
      <c r="I366" s="37"/>
    </row>
    <row r="367" spans="1:9" ht="15">
      <c r="A367" s="90" t="str">
        <f>'piano conti'!A367</f>
        <v>41.20</v>
      </c>
      <c r="B367" s="90" t="str">
        <f>'piano conti'!B367</f>
        <v>INTERESSI PASSIVI VS CONTROLLATE</v>
      </c>
      <c r="C367" s="100">
        <f>SUMIF(contabilità!C:C,B367,contabilità!E:E)</f>
        <v>0</v>
      </c>
      <c r="D367" s="100">
        <f>SUMIF(contabilità!C:C,B367,contabilità!F:F)</f>
        <v>0</v>
      </c>
      <c r="E367" s="100">
        <f t="shared" si="7"/>
        <v>0</v>
      </c>
      <c r="F367" s="37" t="str">
        <f>'piano conti'!C367</f>
        <v>E</v>
      </c>
      <c r="G367" s="37" t="str">
        <f>'piano conti'!D367</f>
        <v>COSTI</v>
      </c>
      <c r="H367" s="37"/>
      <c r="I367" s="37"/>
    </row>
    <row r="368" spans="1:9" ht="15">
      <c r="A368" s="90" t="str">
        <f>'piano conti'!A368</f>
        <v>41.21</v>
      </c>
      <c r="B368" s="90" t="str">
        <f>'piano conti'!B368</f>
        <v>INTERESSI PASSIVI VS COLLEGATE</v>
      </c>
      <c r="C368" s="101">
        <f>SUMIF(contabilità!C:C,B368,contabilità!E:E)</f>
        <v>0</v>
      </c>
      <c r="D368" s="101">
        <f>SUMIF(contabilità!C:C,B368,contabilità!F:F)</f>
        <v>0</v>
      </c>
      <c r="E368" s="101">
        <f t="shared" si="7"/>
        <v>0</v>
      </c>
      <c r="F368" s="37" t="str">
        <f>'piano conti'!C368</f>
        <v>E</v>
      </c>
      <c r="G368" s="37" t="str">
        <f>'piano conti'!D368</f>
        <v>COSTI</v>
      </c>
      <c r="H368" s="37"/>
      <c r="I368" s="37"/>
    </row>
    <row r="369" spans="1:9" ht="15">
      <c r="A369" s="90" t="str">
        <f>'piano conti'!A369</f>
        <v>41.22</v>
      </c>
      <c r="B369" s="90" t="str">
        <f>'piano conti'!B369</f>
        <v>INTERESSI PASSIVI VS CONTROLLANTE</v>
      </c>
      <c r="C369" s="100">
        <f>SUMIF(contabilità!C:C,B369,contabilità!E:E)</f>
        <v>0</v>
      </c>
      <c r="D369" s="100">
        <f>SUMIF(contabilità!C:C,B369,contabilità!F:F)</f>
        <v>0</v>
      </c>
      <c r="E369" s="100">
        <f t="shared" si="7"/>
        <v>0</v>
      </c>
      <c r="F369" s="37" t="str">
        <f>'piano conti'!C369</f>
        <v>E</v>
      </c>
      <c r="G369" s="37" t="str">
        <f>'piano conti'!D369</f>
        <v>COSTI</v>
      </c>
      <c r="H369" s="37"/>
      <c r="I369" s="37"/>
    </row>
    <row r="370" spans="1:9" ht="15">
      <c r="A370" s="90" t="str">
        <f>'piano conti'!A370</f>
        <v>41.30</v>
      </c>
      <c r="B370" s="90" t="str">
        <f>'piano conti'!B370</f>
        <v>PERDITA SU TITOLI</v>
      </c>
      <c r="C370" s="101">
        <f>SUMIF(contabilità!C:C,B370,contabilità!E:E)</f>
        <v>0</v>
      </c>
      <c r="D370" s="101">
        <f>SUMIF(contabilità!C:C,B370,contabilità!F:F)</f>
        <v>0</v>
      </c>
      <c r="E370" s="101">
        <f t="shared" si="7"/>
        <v>0</v>
      </c>
      <c r="F370" s="37" t="str">
        <f>'piano conti'!C370</f>
        <v>E</v>
      </c>
      <c r="G370" s="37" t="str">
        <f>'piano conti'!D370</f>
        <v>COSTI</v>
      </c>
      <c r="H370" s="37"/>
      <c r="I370" s="37"/>
    </row>
    <row r="371" spans="1:13" ht="15">
      <c r="A371" s="90" t="str">
        <f>'piano conti'!A371</f>
        <v>41.40</v>
      </c>
      <c r="B371" s="90" t="str">
        <f>'piano conti'!B371</f>
        <v>ONERI FINANZIARI DIVERSI</v>
      </c>
      <c r="C371" s="100">
        <f>SUMIF(contabilità!C:C,B371,contabilità!E:E)</f>
        <v>0</v>
      </c>
      <c r="D371" s="100">
        <f>SUMIF(contabilità!C:C,B371,contabilità!F:F)</f>
        <v>0</v>
      </c>
      <c r="E371" s="100">
        <f t="shared" si="7"/>
        <v>0</v>
      </c>
      <c r="F371" s="37" t="str">
        <f>'piano conti'!C371</f>
        <v>E</v>
      </c>
      <c r="G371" s="37" t="str">
        <f>'piano conti'!D371</f>
        <v>COSTI</v>
      </c>
      <c r="H371" s="37"/>
      <c r="I371" s="37"/>
      <c r="J371" s="94">
        <f>SUM(E359:E371)</f>
        <v>20247.54</v>
      </c>
      <c r="K371" s="93" t="s">
        <v>830</v>
      </c>
      <c r="L371" s="93"/>
      <c r="M371" s="93"/>
    </row>
    <row r="372" spans="1:9" ht="15">
      <c r="A372" s="35" t="str">
        <f>'piano conti'!A372</f>
        <v>42.00</v>
      </c>
      <c r="B372" s="35" t="str">
        <f>'piano conti'!B372</f>
        <v>UTILI PERDITE SU CAMBI</v>
      </c>
      <c r="C372" s="101">
        <f>SUMIF(contabilità!C:C,B372,contabilità!E:E)</f>
        <v>0</v>
      </c>
      <c r="D372" s="101">
        <f>SUMIF(contabilità!C:C,B372,contabilità!F:F)</f>
        <v>0</v>
      </c>
      <c r="E372" s="101">
        <f t="shared" si="7"/>
        <v>0</v>
      </c>
      <c r="F372" s="37">
        <f>'piano conti'!C372</f>
        <v>0</v>
      </c>
      <c r="G372" s="37">
        <f>'piano conti'!D372</f>
        <v>0</v>
      </c>
      <c r="H372" s="37"/>
      <c r="I372" s="37"/>
    </row>
    <row r="373" spans="1:9" ht="15">
      <c r="A373" s="90" t="str">
        <f>'piano conti'!A373</f>
        <v>42.01</v>
      </c>
      <c r="B373" s="90" t="str">
        <f>'piano conti'!B373</f>
        <v>UTILI SU CAMBI</v>
      </c>
      <c r="C373" s="100">
        <f>SUMIF(contabilità!C:C,B373,contabilità!E:E)</f>
        <v>0</v>
      </c>
      <c r="D373" s="100">
        <f>SUMIF(contabilità!C:C,B373,contabilità!F:F)</f>
        <v>0</v>
      </c>
      <c r="E373" s="100">
        <f t="shared" si="7"/>
        <v>0</v>
      </c>
      <c r="F373" s="37" t="str">
        <f>'piano conti'!C373</f>
        <v>E</v>
      </c>
      <c r="G373" s="37" t="str">
        <f>'piano conti'!D373</f>
        <v>COSTI</v>
      </c>
      <c r="H373" s="37"/>
      <c r="I373" s="37"/>
    </row>
    <row r="374" spans="1:13" ht="15">
      <c r="A374" s="90" t="str">
        <f>'piano conti'!A374</f>
        <v>42.11</v>
      </c>
      <c r="B374" s="90" t="str">
        <f>'piano conti'!B374</f>
        <v>PERDITE SU CAMBI</v>
      </c>
      <c r="C374" s="101">
        <f>SUMIF(contabilità!C:C,B374,contabilità!E:E)</f>
        <v>0</v>
      </c>
      <c r="D374" s="101">
        <f>SUMIF(contabilità!C:C,B374,contabilità!F:F)</f>
        <v>0</v>
      </c>
      <c r="E374" s="101">
        <f t="shared" si="7"/>
        <v>0</v>
      </c>
      <c r="F374" s="37" t="str">
        <f>'piano conti'!C374</f>
        <v>E</v>
      </c>
      <c r="G374" s="37" t="str">
        <f>'piano conti'!D374</f>
        <v>RICAVI</v>
      </c>
      <c r="H374" s="37"/>
      <c r="I374" s="37"/>
      <c r="J374" s="94">
        <f>SUM(E372:E374)</f>
        <v>0</v>
      </c>
      <c r="K374" s="93" t="s">
        <v>878</v>
      </c>
      <c r="L374" s="93"/>
      <c r="M374" s="93"/>
    </row>
    <row r="375" spans="1:10" ht="15">
      <c r="A375" s="38" t="str">
        <f>'piano conti'!A375</f>
        <v>50.00</v>
      </c>
      <c r="B375" s="38" t="str">
        <f>'piano conti'!B375</f>
        <v>RIVALUTAZIONI DI ATTIVITA' FINANZIARIE</v>
      </c>
      <c r="C375" s="100">
        <f>SUMIF(contabilità!C:C,B375,contabilità!E:E)</f>
        <v>0</v>
      </c>
      <c r="D375" s="100">
        <f>SUMIF(contabilità!C:C,B375,contabilità!F:F)</f>
        <v>0</v>
      </c>
      <c r="E375" s="100">
        <f t="shared" si="7"/>
        <v>0</v>
      </c>
      <c r="F375" s="37">
        <f>'piano conti'!C375</f>
        <v>0</v>
      </c>
      <c r="G375" s="37">
        <f>'piano conti'!D375</f>
        <v>0</v>
      </c>
      <c r="H375" s="37"/>
      <c r="I375" s="37"/>
      <c r="J375" s="2"/>
    </row>
    <row r="376" spans="1:10" ht="15">
      <c r="A376" s="91" t="str">
        <f>'piano conti'!A376</f>
        <v>50.01</v>
      </c>
      <c r="B376" s="39" t="str">
        <f>'piano conti'!B376</f>
        <v>RIVALUTAZIONE PARTECIPAZIONI</v>
      </c>
      <c r="C376" s="101">
        <f>SUMIF(contabilità!C:C,B376,contabilità!E:E)</f>
        <v>0</v>
      </c>
      <c r="D376" s="101">
        <f>SUMIF(contabilità!C:C,B376,contabilità!F:F)</f>
        <v>0</v>
      </c>
      <c r="E376" s="101">
        <f t="shared" si="7"/>
        <v>0</v>
      </c>
      <c r="F376" s="37" t="str">
        <f>'piano conti'!C376</f>
        <v>E</v>
      </c>
      <c r="G376" s="37" t="str">
        <f>'piano conti'!D376</f>
        <v>RICAVI</v>
      </c>
      <c r="H376" s="37"/>
      <c r="I376" s="37"/>
      <c r="J376" s="2"/>
    </row>
    <row r="377" spans="1:9" ht="15">
      <c r="A377" s="91" t="str">
        <f>'piano conti'!A377</f>
        <v>50.05</v>
      </c>
      <c r="B377" s="91" t="str">
        <f>'piano conti'!B377</f>
        <v>RIVALUTAZIONE TITOLI</v>
      </c>
      <c r="C377" s="100">
        <f>SUMIF(contabilità!C:C,B377,contabilità!E:E)</f>
        <v>0</v>
      </c>
      <c r="D377" s="100">
        <f>SUMIF(contabilità!C:C,B377,contabilità!F:F)</f>
        <v>0</v>
      </c>
      <c r="E377" s="100">
        <f t="shared" si="7"/>
        <v>0</v>
      </c>
      <c r="F377" s="37" t="str">
        <f>'piano conti'!C377</f>
        <v>E</v>
      </c>
      <c r="G377" s="37" t="str">
        <f>'piano conti'!D377</f>
        <v>RICAVI</v>
      </c>
      <c r="H377" s="37"/>
      <c r="I377" s="37"/>
    </row>
    <row r="378" spans="1:13" ht="15">
      <c r="A378" s="38" t="str">
        <f>'piano conti'!A378</f>
        <v>51.00</v>
      </c>
      <c r="B378" s="38" t="str">
        <f>'piano conti'!B378</f>
        <v>SVALUTAZIONI DI ATTIVITA' FINANZIARIE</v>
      </c>
      <c r="C378" s="101">
        <f>SUMIF(contabilità!C:C,B378,contabilità!E:E)</f>
        <v>0</v>
      </c>
      <c r="D378" s="101">
        <f>SUMIF(contabilità!C:C,B378,contabilità!F:F)</f>
        <v>0</v>
      </c>
      <c r="E378" s="101">
        <f t="shared" si="7"/>
        <v>0</v>
      </c>
      <c r="F378" s="37">
        <f>'piano conti'!C378</f>
        <v>0</v>
      </c>
      <c r="G378" s="37">
        <f>'piano conti'!D378</f>
        <v>0</v>
      </c>
      <c r="H378" s="37"/>
      <c r="I378" s="37"/>
      <c r="J378" s="10"/>
      <c r="K378" s="4"/>
      <c r="L378" s="4"/>
      <c r="M378" s="4"/>
    </row>
    <row r="379" spans="1:9" ht="15">
      <c r="A379" s="91" t="str">
        <f>'piano conti'!A379</f>
        <v>51.01</v>
      </c>
      <c r="B379" s="91" t="str">
        <f>'piano conti'!B379</f>
        <v>SVALUTAZIONE PARTECIPAZIONI</v>
      </c>
      <c r="C379" s="100">
        <f>SUMIF(contabilità!C:C,B379,contabilità!E:E)</f>
        <v>0</v>
      </c>
      <c r="D379" s="100">
        <f>SUMIF(contabilità!C:C,B379,contabilità!F:F)</f>
        <v>0</v>
      </c>
      <c r="E379" s="100">
        <f t="shared" si="7"/>
        <v>0</v>
      </c>
      <c r="F379" s="37" t="str">
        <f>'piano conti'!C379</f>
        <v>E</v>
      </c>
      <c r="G379" s="37" t="str">
        <f>'piano conti'!D379</f>
        <v>COSTI</v>
      </c>
      <c r="H379" s="37"/>
      <c r="I379" s="37"/>
    </row>
    <row r="380" spans="1:13" ht="15">
      <c r="A380" s="91" t="str">
        <f>'piano conti'!A380</f>
        <v>51.05</v>
      </c>
      <c r="B380" s="91" t="str">
        <f>'piano conti'!B380</f>
        <v>SVALUTAZIONE TITOLI</v>
      </c>
      <c r="C380" s="101">
        <f>SUMIF(contabilità!C:C,B380,contabilità!E:E)</f>
        <v>0</v>
      </c>
      <c r="D380" s="101">
        <f>SUMIF(contabilità!C:C,B380,contabilità!F:F)</f>
        <v>0</v>
      </c>
      <c r="E380" s="101">
        <f t="shared" si="7"/>
        <v>0</v>
      </c>
      <c r="F380" s="37" t="str">
        <f>'piano conti'!C380</f>
        <v>E</v>
      </c>
      <c r="G380" s="37" t="str">
        <f>'piano conti'!D380</f>
        <v>COSTI</v>
      </c>
      <c r="H380" s="37"/>
      <c r="I380" s="37"/>
      <c r="J380" s="94">
        <f>SUM(E375:E380)</f>
        <v>0</v>
      </c>
      <c r="K380" s="93" t="s">
        <v>879</v>
      </c>
      <c r="L380" s="93"/>
      <c r="M380" s="93"/>
    </row>
    <row r="381" spans="1:13" ht="15">
      <c r="A381" s="38" t="str">
        <f>'piano conti'!A381</f>
        <v>60.00</v>
      </c>
      <c r="B381" s="38" t="str">
        <f>'piano conti'!B381</f>
        <v>PROVENTI STRAORDINARI</v>
      </c>
      <c r="C381" s="100">
        <f>SUMIF(contabilità!C:C,B381,contabilità!E:E)</f>
        <v>0</v>
      </c>
      <c r="D381" s="100">
        <f>SUMIF(contabilità!C:C,B381,contabilità!F:F)</f>
        <v>0</v>
      </c>
      <c r="E381" s="100">
        <f t="shared" si="7"/>
        <v>0</v>
      </c>
      <c r="F381" s="37">
        <f>'piano conti'!C381</f>
        <v>0</v>
      </c>
      <c r="G381" s="37">
        <f>'piano conti'!D381</f>
        <v>0</v>
      </c>
      <c r="H381" s="37"/>
      <c r="I381" s="37"/>
      <c r="J381" s="10"/>
      <c r="K381" s="4"/>
      <c r="L381" s="4"/>
      <c r="M381" s="4"/>
    </row>
    <row r="382" spans="1:10" ht="15">
      <c r="A382" s="91" t="str">
        <f>'piano conti'!A382</f>
        <v>60.01</v>
      </c>
      <c r="B382" s="91" t="str">
        <f>'piano conti'!B382</f>
        <v>PLUSVALENZE STRAORDINARIE</v>
      </c>
      <c r="C382" s="101">
        <f>SUMIF(contabilità!C:C,B382,contabilità!E:E)</f>
        <v>0</v>
      </c>
      <c r="D382" s="101">
        <f>SUMIF(contabilità!C:C,B382,contabilità!F:F)</f>
        <v>0</v>
      </c>
      <c r="E382" s="101">
        <f t="shared" si="7"/>
        <v>0</v>
      </c>
      <c r="F382" s="37" t="str">
        <f>'piano conti'!C382</f>
        <v>E</v>
      </c>
      <c r="G382" s="37" t="str">
        <f>'piano conti'!D382</f>
        <v>RICAVI</v>
      </c>
      <c r="H382" s="37"/>
      <c r="I382" s="37"/>
      <c r="J382" s="2"/>
    </row>
    <row r="383" spans="1:9" ht="15">
      <c r="A383" s="91" t="str">
        <f>'piano conti'!A383</f>
        <v>60.02</v>
      </c>
      <c r="B383" s="91" t="str">
        <f>'piano conti'!B383</f>
        <v>SOPRAVVENIENZE ATTIVE STRAORDINARIE</v>
      </c>
      <c r="C383" s="100">
        <f>SUMIF(contabilità!C:C,B383,contabilità!E:E)</f>
        <v>0</v>
      </c>
      <c r="D383" s="100">
        <f>SUMIF(contabilità!C:C,B383,contabilità!F:F)</f>
        <v>0</v>
      </c>
      <c r="E383" s="100">
        <f t="shared" si="7"/>
        <v>0</v>
      </c>
      <c r="F383" s="37" t="str">
        <f>'piano conti'!C383</f>
        <v>E</v>
      </c>
      <c r="G383" s="37" t="str">
        <f>'piano conti'!D383</f>
        <v>RICAVI</v>
      </c>
      <c r="H383" s="37"/>
      <c r="I383" s="37"/>
    </row>
    <row r="384" spans="1:10" ht="15">
      <c r="A384" s="91" t="str">
        <f>'piano conti'!A384</f>
        <v>60.03</v>
      </c>
      <c r="B384" s="91" t="str">
        <f>'piano conti'!B384</f>
        <v>INSUSSISTENZE ATTIVE STRAORDINARIE</v>
      </c>
      <c r="C384" s="101">
        <f>SUMIF(contabilità!C:C,B384,contabilità!E:E)</f>
        <v>0</v>
      </c>
      <c r="D384" s="101">
        <f>SUMIF(contabilità!C:C,B384,contabilità!F:F)</f>
        <v>0</v>
      </c>
      <c r="E384" s="101">
        <f t="shared" si="7"/>
        <v>0</v>
      </c>
      <c r="F384" s="37" t="str">
        <f>'piano conti'!C384</f>
        <v>E</v>
      </c>
      <c r="G384" s="37" t="str">
        <f>'piano conti'!D384</f>
        <v>RICAVI</v>
      </c>
      <c r="H384" s="37"/>
      <c r="I384" s="37"/>
      <c r="J384" s="2"/>
    </row>
    <row r="385" spans="1:10" ht="15">
      <c r="A385" s="38" t="str">
        <f>'piano conti'!A385</f>
        <v>61.00</v>
      </c>
      <c r="B385" s="38" t="str">
        <f>'piano conti'!B385</f>
        <v>ONERI STRAORDINARI</v>
      </c>
      <c r="C385" s="100">
        <f>SUMIF(contabilità!C:C,B385,contabilità!E:E)</f>
        <v>0</v>
      </c>
      <c r="D385" s="100">
        <f>SUMIF(contabilità!C:C,B385,contabilità!F:F)</f>
        <v>0</v>
      </c>
      <c r="E385" s="100">
        <f t="shared" si="7"/>
        <v>0</v>
      </c>
      <c r="F385" s="37">
        <f>'piano conti'!C385</f>
        <v>0</v>
      </c>
      <c r="G385" s="37">
        <f>'piano conti'!D385</f>
        <v>0</v>
      </c>
      <c r="H385" s="37"/>
      <c r="I385" s="37"/>
      <c r="J385" s="2"/>
    </row>
    <row r="386" spans="1:10" ht="15">
      <c r="A386" s="91" t="str">
        <f>'piano conti'!A386</f>
        <v>61.01</v>
      </c>
      <c r="B386" s="91" t="str">
        <f>'piano conti'!B386</f>
        <v>MINUSVALENZE STRAORDINARIE</v>
      </c>
      <c r="C386" s="101">
        <f>SUMIF(contabilità!C:C,B386,contabilità!E:E)</f>
        <v>0</v>
      </c>
      <c r="D386" s="101">
        <f>SUMIF(contabilità!C:C,B386,contabilità!F:F)</f>
        <v>0</v>
      </c>
      <c r="E386" s="101">
        <f t="shared" si="7"/>
        <v>0</v>
      </c>
      <c r="F386" s="37" t="str">
        <f>'piano conti'!C386</f>
        <v>E</v>
      </c>
      <c r="G386" s="37" t="str">
        <f>'piano conti'!D386</f>
        <v>COSTI</v>
      </c>
      <c r="H386" s="37"/>
      <c r="I386" s="37"/>
      <c r="J386" s="2"/>
    </row>
    <row r="387" spans="1:10" ht="15">
      <c r="A387" s="91" t="str">
        <f>'piano conti'!A387</f>
        <v>61.02</v>
      </c>
      <c r="B387" s="91" t="str">
        <f>'piano conti'!B387</f>
        <v>SOPRAVVENIENZE PASSIVE STRAORDINARIE</v>
      </c>
      <c r="C387" s="100">
        <f>SUMIF(contabilità!C:C,B387,contabilità!E:E)</f>
        <v>0</v>
      </c>
      <c r="D387" s="100">
        <f>SUMIF(contabilità!C:C,B387,contabilità!F:F)</f>
        <v>0</v>
      </c>
      <c r="E387" s="100">
        <f t="shared" si="7"/>
        <v>0</v>
      </c>
      <c r="F387" s="37" t="str">
        <f>'piano conti'!C387</f>
        <v>E</v>
      </c>
      <c r="G387" s="37" t="str">
        <f>'piano conti'!D387</f>
        <v>COSTI</v>
      </c>
      <c r="H387" s="37"/>
      <c r="I387" s="37"/>
      <c r="J387" s="2"/>
    </row>
    <row r="388" spans="1:9" ht="15">
      <c r="A388" s="91" t="str">
        <f>'piano conti'!A388</f>
        <v>61.03</v>
      </c>
      <c r="B388" s="91" t="str">
        <f>'piano conti'!B388</f>
        <v>INSUSSISTENZE PASSIVE STRAORDINARIE</v>
      </c>
      <c r="C388" s="101">
        <f>SUMIF(contabilità!C:C,B388,contabilità!E:E)</f>
        <v>0</v>
      </c>
      <c r="D388" s="101">
        <f>SUMIF(contabilità!C:C,B388,contabilità!F:F)</f>
        <v>0</v>
      </c>
      <c r="E388" s="101">
        <f t="shared" si="7"/>
        <v>0</v>
      </c>
      <c r="F388" s="37" t="str">
        <f>'piano conti'!C388</f>
        <v>E</v>
      </c>
      <c r="G388" s="37" t="str">
        <f>'piano conti'!D388</f>
        <v>COSTI</v>
      </c>
      <c r="H388" s="37"/>
      <c r="I388" s="37"/>
    </row>
    <row r="389" spans="1:13" ht="15">
      <c r="A389" s="91" t="str">
        <f>'piano conti'!A389</f>
        <v>61.04</v>
      </c>
      <c r="B389" s="91" t="str">
        <f>'piano conti'!B389</f>
        <v>IMPOSTE ESERCIZI PRECEDENTI</v>
      </c>
      <c r="C389" s="100">
        <f>SUMIF(contabilità!C:C,B389,contabilità!E:E)</f>
        <v>0</v>
      </c>
      <c r="D389" s="100">
        <f>SUMIF(contabilità!C:C,B389,contabilità!F:F)</f>
        <v>0</v>
      </c>
      <c r="E389" s="100">
        <f t="shared" si="7"/>
        <v>0</v>
      </c>
      <c r="F389" s="37" t="str">
        <f>'piano conti'!C389</f>
        <v>E</v>
      </c>
      <c r="G389" s="37" t="str">
        <f>'piano conti'!D389</f>
        <v>COSTI</v>
      </c>
      <c r="H389" s="37"/>
      <c r="I389" s="37"/>
      <c r="J389" s="94">
        <f>SUM(E381:E389)</f>
        <v>0</v>
      </c>
      <c r="K389" s="93" t="s">
        <v>880</v>
      </c>
      <c r="L389" s="93"/>
      <c r="M389" s="93"/>
    </row>
    <row r="390" spans="1:9" ht="15">
      <c r="A390" s="38" t="str">
        <f>'piano conti'!A390</f>
        <v>70.00</v>
      </c>
      <c r="B390" s="38" t="str">
        <f>'piano conti'!B390</f>
        <v>IMPOSTE SUL REDDITO DELL'ESERCIZIO</v>
      </c>
      <c r="C390" s="101">
        <f>SUMIF(contabilità!C:C,B390,contabilità!E:E)</f>
        <v>0</v>
      </c>
      <c r="D390" s="101">
        <f>SUMIF(contabilità!C:C,B390,contabilità!F:F)</f>
        <v>0</v>
      </c>
      <c r="E390" s="101">
        <f t="shared" si="7"/>
        <v>0</v>
      </c>
      <c r="F390" s="37">
        <f>'piano conti'!C390</f>
        <v>0</v>
      </c>
      <c r="G390" s="37">
        <f>'piano conti'!D390</f>
        <v>0</v>
      </c>
      <c r="H390" s="37"/>
      <c r="I390" s="37"/>
    </row>
    <row r="391" spans="1:10" ht="15">
      <c r="A391" s="39" t="str">
        <f>'piano conti'!A391</f>
        <v>70.01</v>
      </c>
      <c r="B391" s="91" t="str">
        <f>'piano conti'!B391</f>
        <v>IMPOSTE DELL'ESERCIZIO</v>
      </c>
      <c r="C391" s="100">
        <f>SUMIF(contabilità!C:C,B391,contabilità!E:E)</f>
        <v>0</v>
      </c>
      <c r="D391" s="100">
        <f>SUMIF(contabilità!C:C,B391,contabilità!F:F)</f>
        <v>0</v>
      </c>
      <c r="E391" s="100">
        <f t="shared" si="7"/>
        <v>0</v>
      </c>
      <c r="F391" s="37" t="str">
        <f>'piano conti'!C391</f>
        <v>E</v>
      </c>
      <c r="G391" s="37" t="str">
        <f>'piano conti'!D391</f>
        <v>COSTI</v>
      </c>
      <c r="H391" s="37"/>
      <c r="I391" s="37"/>
      <c r="J391" s="2"/>
    </row>
    <row r="392" spans="1:9" ht="15">
      <c r="A392" s="39" t="str">
        <f>'piano conti'!A392</f>
        <v>70.02</v>
      </c>
      <c r="B392" s="91" t="str">
        <f>'piano conti'!B392</f>
        <v>IRES</v>
      </c>
      <c r="C392" s="101">
        <f>SUMIF(contabilità!C:C,B392,contabilità!E:E)</f>
        <v>52000</v>
      </c>
      <c r="D392" s="101">
        <f>SUMIF(contabilità!C:C,B392,contabilità!F:F)</f>
        <v>0</v>
      </c>
      <c r="E392" s="101">
        <f t="shared" si="7"/>
        <v>52000</v>
      </c>
      <c r="F392" s="37" t="str">
        <f>'piano conti'!C392</f>
        <v>E</v>
      </c>
      <c r="G392" s="37" t="str">
        <f>'piano conti'!D392</f>
        <v>COSTI</v>
      </c>
      <c r="H392" s="37"/>
      <c r="I392" s="37"/>
    </row>
    <row r="393" spans="1:13" ht="15">
      <c r="A393" s="39" t="str">
        <f>'piano conti'!A393</f>
        <v>70.03</v>
      </c>
      <c r="B393" s="91" t="str">
        <f>'piano conti'!B393</f>
        <v>IRAP</v>
      </c>
      <c r="C393" s="100">
        <f>SUMIF(contabilità!C:C,B393,contabilità!E:E)</f>
        <v>21000</v>
      </c>
      <c r="D393" s="100">
        <f>SUMIF(contabilità!C:C,B393,contabilità!F:F)</f>
        <v>0</v>
      </c>
      <c r="E393" s="100">
        <f t="shared" si="7"/>
        <v>21000</v>
      </c>
      <c r="F393" s="37" t="str">
        <f>'piano conti'!C393</f>
        <v>E</v>
      </c>
      <c r="G393" s="37" t="str">
        <f>'piano conti'!D393</f>
        <v>COSTI</v>
      </c>
      <c r="H393" s="37"/>
      <c r="I393" s="37"/>
      <c r="J393" s="94">
        <f>SUM(E390:E393)</f>
        <v>73000</v>
      </c>
      <c r="K393" s="93" t="s">
        <v>881</v>
      </c>
      <c r="L393" s="93"/>
      <c r="M393" s="93"/>
    </row>
    <row r="394" spans="1:9" ht="15">
      <c r="A394" s="38" t="str">
        <f>'piano conti'!A394</f>
        <v>90.00</v>
      </c>
      <c r="B394" s="38" t="str">
        <f>'piano conti'!B394</f>
        <v>CONTI DI RISULTATO</v>
      </c>
      <c r="C394" s="101">
        <f>SUMIF(contabilità!C:C,B394,contabilità!E:E)</f>
        <v>0</v>
      </c>
      <c r="D394" s="101">
        <f>SUMIF(contabilità!C:C,B394,contabilità!F:F)</f>
        <v>0</v>
      </c>
      <c r="E394" s="101">
        <f t="shared" si="7"/>
        <v>0</v>
      </c>
      <c r="F394" s="37">
        <f>'piano conti'!C394</f>
        <v>0</v>
      </c>
      <c r="G394" s="37">
        <f>'piano conti'!D394</f>
        <v>0</v>
      </c>
      <c r="H394" s="37"/>
      <c r="I394" s="37"/>
    </row>
    <row r="395" spans="1:9" ht="15">
      <c r="A395" s="39" t="str">
        <f>'piano conti'!A395</f>
        <v>90.01</v>
      </c>
      <c r="B395" s="91" t="str">
        <f>'piano conti'!B395</f>
        <v>CONTO DI RISULTATO ECONOMICO</v>
      </c>
      <c r="C395" s="100">
        <f>SUMIF(contabilità!C:C,B395,contabilità!E:E)</f>
        <v>150000</v>
      </c>
      <c r="D395" s="100">
        <f>SUMIF(contabilità!C:C,B395,contabilità!F:F)</f>
        <v>50000</v>
      </c>
      <c r="E395" s="100">
        <f t="shared" si="7"/>
        <v>100000</v>
      </c>
      <c r="F395" s="37" t="str">
        <f>'piano conti'!C395</f>
        <v>R</v>
      </c>
      <c r="G395" s="37" t="str">
        <f>'piano conti'!D395</f>
        <v>RISULTATO</v>
      </c>
      <c r="H395" s="37"/>
      <c r="I395" s="37"/>
    </row>
    <row r="396" spans="1:13" ht="15">
      <c r="A396" s="39" t="str">
        <f>'piano conti'!A396</f>
        <v>90.02</v>
      </c>
      <c r="B396" s="39" t="str">
        <f>'piano conti'!B396</f>
        <v>GESTIONE TITOLI</v>
      </c>
      <c r="C396" s="101">
        <f>SUMIF(contabilità!C:C,B396,contabilità!E:E)</f>
        <v>0</v>
      </c>
      <c r="D396" s="101">
        <f>SUMIF(contabilità!C:C,B396,contabilità!F:F)</f>
        <v>0</v>
      </c>
      <c r="E396" s="101">
        <f t="shared" si="7"/>
        <v>0</v>
      </c>
      <c r="F396" s="37" t="str">
        <f>'piano conti'!C396</f>
        <v>R</v>
      </c>
      <c r="G396" s="37" t="str">
        <f>'piano conti'!D396</f>
        <v>RISULTATO</v>
      </c>
      <c r="H396" s="37"/>
      <c r="I396" s="37"/>
      <c r="J396" s="94">
        <f>SUM(E394:E396)</f>
        <v>100000</v>
      </c>
      <c r="K396" s="93" t="s">
        <v>1015</v>
      </c>
      <c r="L396" s="93"/>
      <c r="M396" s="93"/>
    </row>
    <row r="397" spans="1:10" ht="15">
      <c r="A397" s="37">
        <f>'piano conti'!A397</f>
        <v>0</v>
      </c>
      <c r="B397" s="37">
        <f>'piano conti'!B397</f>
        <v>0</v>
      </c>
      <c r="C397" s="100">
        <f>SUMIF(contabilità!C:C,B397,contabilità!E:E)</f>
        <v>0</v>
      </c>
      <c r="D397" s="100">
        <f>SUMIF(contabilità!C:C,B397,contabilità!F:F)</f>
        <v>0</v>
      </c>
      <c r="E397" s="100">
        <f t="shared" si="7"/>
        <v>0</v>
      </c>
      <c r="F397" s="37">
        <f>'piano conti'!C397</f>
        <v>0</v>
      </c>
      <c r="G397" s="37">
        <f>'piano conti'!D397</f>
        <v>0</v>
      </c>
      <c r="H397" s="37"/>
      <c r="I397" s="37"/>
      <c r="J397" s="2"/>
    </row>
    <row r="398" spans="10:13" ht="15">
      <c r="J398" s="94">
        <f>-J262-J346-J358-J371-J374+J380-J389-J393</f>
        <v>-104827.54000000001</v>
      </c>
      <c r="K398" s="93" t="s">
        <v>986</v>
      </c>
      <c r="L398" s="93"/>
      <c r="M398" s="93"/>
    </row>
    <row r="399" spans="10:13" ht="15">
      <c r="J399" t="s">
        <v>793</v>
      </c>
      <c r="K399" s="97">
        <f>SUMIF(G:G,J399,E:E)+J396</f>
        <v>1142288.9</v>
      </c>
      <c r="L399" s="97">
        <f>-SUMIF(G:G,M399,E:E)</f>
        <v>1247116.44</v>
      </c>
      <c r="M399" t="s">
        <v>806</v>
      </c>
    </row>
    <row r="400" spans="12:13" ht="15">
      <c r="L400" s="2">
        <f>K399-L399</f>
        <v>-104827.54000000004</v>
      </c>
      <c r="M400" t="s">
        <v>986</v>
      </c>
    </row>
    <row r="401" spans="10:13" ht="15">
      <c r="J401" t="s">
        <v>821</v>
      </c>
      <c r="K401" s="97">
        <f>SUMIF(G:G,J401,E:E)</f>
        <v>104927.54000000001</v>
      </c>
      <c r="L401" s="97">
        <f>SUMIF(G:G,M401,E:E)</f>
        <v>-100</v>
      </c>
      <c r="M401" t="s">
        <v>820</v>
      </c>
    </row>
    <row r="402" spans="12:13" ht="15">
      <c r="L402" s="2">
        <f>-K401-L401</f>
        <v>-104827.54000000001</v>
      </c>
      <c r="M402" t="s">
        <v>986</v>
      </c>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80" r:id="rId1"/>
  <headerFooter>
    <oddHeader>&amp;L&amp;F&amp;C&amp;A&amp;R&amp;D  &amp;T</oddHeader>
    <oddFooter>&amp;LProf. A.G. Carbognin&amp;CIIS S. Ceccato Montecchio Maggiore VI&amp;R&amp;P/&amp;N</oddFooter>
  </headerFooter>
</worksheet>
</file>

<file path=xl/worksheets/sheet6.xml><?xml version="1.0" encoding="utf-8"?>
<worksheet xmlns="http://schemas.openxmlformats.org/spreadsheetml/2006/main" xmlns:r="http://schemas.openxmlformats.org/officeDocument/2006/relationships">
  <sheetPr codeName="Foglio8"/>
  <dimension ref="A1:K191"/>
  <sheetViews>
    <sheetView view="pageBreakPreview" zoomScaleSheetLayoutView="100" workbookViewId="0" topLeftCell="A137">
      <selection activeCell="K160" sqref="K159:K160"/>
    </sheetView>
  </sheetViews>
  <sheetFormatPr defaultColWidth="9.140625" defaultRowHeight="15"/>
  <cols>
    <col min="1" max="1" width="10.8515625" style="0" bestFit="1" customWidth="1"/>
    <col min="5" max="5" width="15.421875" style="0" customWidth="1"/>
    <col min="6" max="6" width="13.28125" style="0" customWidth="1"/>
    <col min="7" max="7" width="3.28125" style="0" customWidth="1"/>
    <col min="8" max="8" width="13.28125" style="0" customWidth="1"/>
  </cols>
  <sheetData>
    <row r="1" spans="1:8" ht="15.75" thickBot="1">
      <c r="A1" s="84" t="s">
        <v>1026</v>
      </c>
      <c r="B1" s="156" t="s">
        <v>1164</v>
      </c>
      <c r="C1" s="155"/>
      <c r="D1" s="3"/>
      <c r="E1" s="3"/>
      <c r="F1" s="3"/>
      <c r="G1" s="3"/>
      <c r="H1" s="3"/>
    </row>
    <row r="2" spans="1:8" ht="15">
      <c r="A2" s="87"/>
      <c r="B2" s="155" t="s">
        <v>1163</v>
      </c>
      <c r="C2" s="155"/>
      <c r="D2" s="3"/>
      <c r="E2" s="3"/>
      <c r="F2" s="3"/>
      <c r="G2" s="3"/>
      <c r="H2" s="3"/>
    </row>
    <row r="3" spans="1:8" ht="15">
      <c r="A3" s="39"/>
      <c r="B3" s="3" t="s">
        <v>1162</v>
      </c>
      <c r="C3" s="3"/>
      <c r="D3" s="106"/>
      <c r="E3" s="197"/>
      <c r="F3" s="197"/>
      <c r="G3" s="106"/>
      <c r="H3" s="106"/>
    </row>
    <row r="4" spans="1:8" ht="15">
      <c r="A4" s="39"/>
      <c r="B4" s="3" t="s">
        <v>1161</v>
      </c>
      <c r="C4" s="3"/>
      <c r="D4" s="155"/>
      <c r="E4" s="3"/>
      <c r="F4" s="3"/>
      <c r="G4" s="3"/>
      <c r="H4" s="3"/>
    </row>
    <row r="5" spans="1:8" ht="15">
      <c r="A5" s="39"/>
      <c r="B5" s="3" t="s">
        <v>1160</v>
      </c>
      <c r="C5" s="154"/>
      <c r="D5" s="153" t="s">
        <v>1159</v>
      </c>
      <c r="E5" s="152"/>
      <c r="F5" s="3"/>
      <c r="G5" s="3"/>
      <c r="H5" s="3"/>
    </row>
    <row r="6" spans="1:8" ht="15">
      <c r="A6" s="39"/>
      <c r="B6" s="3"/>
      <c r="C6" s="3"/>
      <c r="D6" s="3"/>
      <c r="E6" s="3"/>
      <c r="F6" s="3"/>
      <c r="G6" s="3"/>
      <c r="H6" s="3"/>
    </row>
    <row r="7" spans="1:8" ht="15">
      <c r="A7" s="39"/>
      <c r="B7" s="106"/>
      <c r="C7" s="106"/>
      <c r="D7" s="106"/>
      <c r="E7" s="106"/>
      <c r="F7" s="106"/>
      <c r="G7" s="106"/>
      <c r="H7" s="106"/>
    </row>
    <row r="8" spans="1:8" ht="15">
      <c r="A8" s="39"/>
      <c r="B8" s="151"/>
      <c r="C8" s="149"/>
      <c r="D8" s="149"/>
      <c r="E8" s="149" t="s">
        <v>1158</v>
      </c>
      <c r="F8" s="150">
        <v>40178</v>
      </c>
      <c r="G8" s="149"/>
      <c r="H8" s="149"/>
    </row>
    <row r="9" spans="1:8" ht="15">
      <c r="A9" s="39"/>
      <c r="B9" s="148"/>
      <c r="C9" s="148"/>
      <c r="D9" s="148"/>
      <c r="E9" s="148"/>
      <c r="F9" s="148"/>
      <c r="G9" s="148"/>
      <c r="H9" s="148"/>
    </row>
    <row r="10" spans="1:8" ht="15">
      <c r="A10" s="39"/>
      <c r="B10" s="124" t="s">
        <v>1157</v>
      </c>
      <c r="C10" s="124"/>
      <c r="D10" s="124"/>
      <c r="E10" s="106"/>
      <c r="F10" s="106"/>
      <c r="G10" s="106"/>
      <c r="H10" s="106"/>
    </row>
    <row r="11" spans="1:8" ht="15">
      <c r="A11" s="39"/>
      <c r="B11" s="106"/>
      <c r="C11" s="106"/>
      <c r="D11" s="106"/>
      <c r="E11" s="106"/>
      <c r="F11" s="123" t="s">
        <v>1074</v>
      </c>
      <c r="G11" s="123"/>
      <c r="H11" s="123" t="s">
        <v>1073</v>
      </c>
    </row>
    <row r="12" spans="1:8" ht="14.25" customHeight="1">
      <c r="A12" s="39"/>
      <c r="B12" s="106"/>
      <c r="C12" s="106"/>
      <c r="D12" s="106"/>
      <c r="E12" s="106"/>
      <c r="F12" s="128">
        <v>40178</v>
      </c>
      <c r="G12" s="128"/>
      <c r="H12" s="147">
        <v>39813</v>
      </c>
    </row>
    <row r="13" spans="1:8" ht="15">
      <c r="A13" s="39"/>
      <c r="B13" s="127"/>
      <c r="C13" s="127"/>
      <c r="D13" s="127"/>
      <c r="E13" s="127"/>
      <c r="F13" s="127"/>
      <c r="G13" s="127"/>
      <c r="H13" s="127"/>
    </row>
    <row r="14" spans="1:8" ht="15">
      <c r="A14" s="39"/>
      <c r="B14" s="133" t="s">
        <v>1156</v>
      </c>
      <c r="C14" s="136"/>
      <c r="D14" s="136"/>
      <c r="E14" s="136"/>
      <c r="F14" s="134">
        <v>0</v>
      </c>
      <c r="G14" s="134"/>
      <c r="H14" s="134">
        <v>0</v>
      </c>
    </row>
    <row r="15" spans="1:8" ht="15">
      <c r="A15" s="39"/>
      <c r="B15" s="127"/>
      <c r="C15" s="127"/>
      <c r="D15" s="127"/>
      <c r="E15" s="127"/>
      <c r="F15" s="127"/>
      <c r="G15" s="127"/>
      <c r="H15" s="127"/>
    </row>
    <row r="16" spans="1:8" ht="15">
      <c r="A16" s="39"/>
      <c r="B16" s="198" t="s">
        <v>1155</v>
      </c>
      <c r="C16" s="199"/>
      <c r="D16" s="199"/>
      <c r="E16" s="199"/>
      <c r="F16" s="106"/>
      <c r="G16" s="106"/>
      <c r="H16" s="106"/>
    </row>
    <row r="17" spans="1:8" ht="15">
      <c r="A17" s="39"/>
      <c r="B17" s="106" t="s">
        <v>1154</v>
      </c>
      <c r="C17" s="106"/>
      <c r="D17" s="106"/>
      <c r="E17" s="106"/>
      <c r="F17" s="106"/>
      <c r="G17" s="106"/>
      <c r="H17" s="106"/>
    </row>
    <row r="18" spans="1:8" ht="15">
      <c r="A18" s="39"/>
      <c r="B18" s="146" t="s">
        <v>1153</v>
      </c>
      <c r="C18" s="106"/>
      <c r="D18" s="106"/>
      <c r="E18" s="106"/>
      <c r="F18" s="141">
        <v>37600</v>
      </c>
      <c r="G18" s="141"/>
      <c r="H18" s="141"/>
    </row>
    <row r="19" spans="1:8" ht="15">
      <c r="A19" s="39"/>
      <c r="B19" s="145" t="s">
        <v>1152</v>
      </c>
      <c r="C19" s="144"/>
      <c r="D19" s="144"/>
      <c r="E19" s="144"/>
      <c r="F19" s="121">
        <v>-7520</v>
      </c>
      <c r="G19" s="143"/>
      <c r="H19" s="142"/>
    </row>
    <row r="20" spans="1:8" ht="15">
      <c r="A20" s="39"/>
      <c r="B20" s="106"/>
      <c r="C20" s="106"/>
      <c r="D20" s="106"/>
      <c r="E20" s="106"/>
      <c r="F20" s="126">
        <v>30080</v>
      </c>
      <c r="G20" s="126"/>
      <c r="H20" s="126">
        <v>0</v>
      </c>
    </row>
    <row r="21" spans="1:8" ht="15">
      <c r="A21" s="39"/>
      <c r="B21" s="106" t="s">
        <v>1151</v>
      </c>
      <c r="C21" s="106"/>
      <c r="D21" s="106"/>
      <c r="E21" s="106"/>
      <c r="F21" s="106"/>
      <c r="G21" s="106"/>
      <c r="H21" s="106"/>
    </row>
    <row r="22" spans="1:8" ht="15">
      <c r="A22" s="39"/>
      <c r="B22" s="106" t="s">
        <v>1150</v>
      </c>
      <c r="C22" s="106"/>
      <c r="D22" s="106"/>
      <c r="E22" s="106"/>
      <c r="F22" s="141">
        <v>550000</v>
      </c>
      <c r="G22" s="141"/>
      <c r="H22" s="141"/>
    </row>
    <row r="23" spans="1:8" ht="15">
      <c r="A23" s="39"/>
      <c r="B23" s="106" t="s">
        <v>1149</v>
      </c>
      <c r="C23" s="106"/>
      <c r="D23" s="106"/>
      <c r="E23" s="106"/>
      <c r="F23" s="121">
        <v>0</v>
      </c>
      <c r="G23" s="126"/>
      <c r="H23" s="142"/>
    </row>
    <row r="24" spans="1:8" ht="15">
      <c r="A24" s="39"/>
      <c r="B24" s="106" t="s">
        <v>1148</v>
      </c>
      <c r="C24" s="106"/>
      <c r="D24" s="106"/>
      <c r="E24" s="106"/>
      <c r="F24" s="126">
        <v>550000</v>
      </c>
      <c r="G24" s="126"/>
      <c r="H24" s="126">
        <v>0</v>
      </c>
    </row>
    <row r="25" spans="1:8" ht="15">
      <c r="A25" s="39"/>
      <c r="B25" s="106"/>
      <c r="C25" s="106"/>
      <c r="D25" s="106"/>
      <c r="E25" s="106"/>
      <c r="F25" s="106"/>
      <c r="G25" s="106"/>
      <c r="H25" s="106"/>
    </row>
    <row r="26" spans="1:8" ht="15">
      <c r="A26" s="39"/>
      <c r="B26" s="106" t="s">
        <v>1147</v>
      </c>
      <c r="C26" s="106"/>
      <c r="D26" s="106"/>
      <c r="E26" s="106"/>
      <c r="F26" s="141">
        <v>0</v>
      </c>
      <c r="G26" s="111"/>
      <c r="H26" s="111"/>
    </row>
    <row r="27" spans="1:8" ht="15">
      <c r="A27" s="39"/>
      <c r="B27" s="127"/>
      <c r="C27" s="127"/>
      <c r="D27" s="127"/>
      <c r="E27" s="127"/>
      <c r="F27" s="127"/>
      <c r="G27" s="127"/>
      <c r="H27" s="127"/>
    </row>
    <row r="28" spans="1:8" ht="15">
      <c r="A28" s="39"/>
      <c r="B28" s="133" t="s">
        <v>1146</v>
      </c>
      <c r="C28" s="136"/>
      <c r="D28" s="136"/>
      <c r="E28" s="136"/>
      <c r="F28" s="134">
        <v>580080</v>
      </c>
      <c r="G28" s="134"/>
      <c r="H28" s="134">
        <v>0</v>
      </c>
    </row>
    <row r="29" spans="1:8" ht="15">
      <c r="A29" s="39"/>
      <c r="B29" s="127"/>
      <c r="C29" s="127"/>
      <c r="D29" s="127"/>
      <c r="E29" s="127"/>
      <c r="F29" s="126"/>
      <c r="G29" s="126"/>
      <c r="H29" s="126"/>
    </row>
    <row r="30" spans="1:8" ht="15">
      <c r="A30" s="39"/>
      <c r="B30" s="106" t="s">
        <v>1145</v>
      </c>
      <c r="C30" s="106"/>
      <c r="D30" s="106"/>
      <c r="E30" s="106"/>
      <c r="F30" s="106"/>
      <c r="G30" s="106"/>
      <c r="H30" s="106"/>
    </row>
    <row r="31" spans="1:8" ht="15">
      <c r="A31" s="39"/>
      <c r="B31" s="106" t="s">
        <v>1144</v>
      </c>
      <c r="C31" s="106"/>
      <c r="D31" s="106"/>
      <c r="E31" s="106"/>
      <c r="F31" s="141">
        <v>0</v>
      </c>
      <c r="G31" s="111"/>
      <c r="H31" s="111"/>
    </row>
    <row r="32" spans="1:8" ht="15">
      <c r="A32" s="39"/>
      <c r="B32" s="106"/>
      <c r="C32" s="106"/>
      <c r="D32" s="106"/>
      <c r="E32" s="106"/>
      <c r="F32" s="106"/>
      <c r="G32" s="106"/>
      <c r="H32" s="106"/>
    </row>
    <row r="33" spans="1:8" ht="15">
      <c r="A33" s="39"/>
      <c r="B33" s="106" t="s">
        <v>1143</v>
      </c>
      <c r="C33" s="106"/>
      <c r="D33" s="106"/>
      <c r="E33" s="106"/>
      <c r="F33" s="106"/>
      <c r="G33" s="106"/>
      <c r="H33" s="106"/>
    </row>
    <row r="34" spans="1:8" ht="15">
      <c r="A34" s="39"/>
      <c r="B34" s="106" t="s">
        <v>1142</v>
      </c>
      <c r="C34" s="106"/>
      <c r="D34" s="106"/>
      <c r="E34" s="106"/>
      <c r="F34" s="141">
        <v>5552</v>
      </c>
      <c r="G34" s="111"/>
      <c r="H34" s="111"/>
    </row>
    <row r="35" spans="1:8" ht="15">
      <c r="A35" s="39"/>
      <c r="B35" s="106" t="s">
        <v>1141</v>
      </c>
      <c r="C35" s="106"/>
      <c r="D35" s="106"/>
      <c r="E35" s="106"/>
      <c r="F35" s="114"/>
      <c r="G35" s="126"/>
      <c r="H35" s="114"/>
    </row>
    <row r="36" spans="1:8" ht="15">
      <c r="A36" s="39"/>
      <c r="B36" s="106"/>
      <c r="C36" s="106"/>
      <c r="D36" s="106"/>
      <c r="E36" s="106"/>
      <c r="F36" s="126">
        <v>5552</v>
      </c>
      <c r="G36" s="126"/>
      <c r="H36" s="126">
        <v>0</v>
      </c>
    </row>
    <row r="37" spans="1:8" ht="15">
      <c r="A37" s="39"/>
      <c r="B37" s="106"/>
      <c r="C37" s="106"/>
      <c r="D37" s="106"/>
      <c r="E37" s="106"/>
      <c r="F37" s="106"/>
      <c r="G37" s="106"/>
      <c r="H37" s="106"/>
    </row>
    <row r="38" spans="1:8" ht="15">
      <c r="A38" s="39"/>
      <c r="B38" s="106" t="s">
        <v>1140</v>
      </c>
      <c r="C38" s="106"/>
      <c r="D38" s="106"/>
      <c r="E38" s="106"/>
      <c r="F38" s="141">
        <v>0</v>
      </c>
      <c r="G38" s="111"/>
      <c r="H38" s="111"/>
    </row>
    <row r="39" spans="1:8" ht="15">
      <c r="A39" s="39"/>
      <c r="B39" s="106"/>
      <c r="C39" s="106"/>
      <c r="D39" s="106"/>
      <c r="E39" s="106"/>
      <c r="F39" s="106"/>
      <c r="G39" s="106"/>
      <c r="H39" s="106"/>
    </row>
    <row r="40" spans="1:8" ht="15">
      <c r="A40" s="39"/>
      <c r="B40" s="106" t="s">
        <v>1139</v>
      </c>
      <c r="C40" s="106"/>
      <c r="D40" s="106"/>
      <c r="E40" s="106"/>
      <c r="F40" s="141">
        <v>553457</v>
      </c>
      <c r="G40" s="111"/>
      <c r="H40" s="111"/>
    </row>
    <row r="41" spans="1:8" ht="15">
      <c r="A41" s="39"/>
      <c r="B41" s="127"/>
      <c r="C41" s="127"/>
      <c r="D41" s="127"/>
      <c r="E41" s="127"/>
      <c r="F41" s="127"/>
      <c r="G41" s="127"/>
      <c r="H41" s="127"/>
    </row>
    <row r="42" spans="1:8" ht="15">
      <c r="A42" s="39"/>
      <c r="B42" s="133" t="s">
        <v>1138</v>
      </c>
      <c r="C42" s="133"/>
      <c r="D42" s="133"/>
      <c r="E42" s="133"/>
      <c r="F42" s="132">
        <v>559009</v>
      </c>
      <c r="G42" s="132"/>
      <c r="H42" s="132">
        <v>0</v>
      </c>
    </row>
    <row r="43" spans="1:8" ht="15">
      <c r="A43" s="39"/>
      <c r="B43" s="106"/>
      <c r="C43" s="106"/>
      <c r="D43" s="106"/>
      <c r="E43" s="106"/>
      <c r="F43" s="106"/>
      <c r="G43" s="106"/>
      <c r="H43" s="106"/>
    </row>
    <row r="44" spans="1:8" ht="15">
      <c r="A44" s="39"/>
      <c r="B44" s="133" t="s">
        <v>1137</v>
      </c>
      <c r="C44" s="133"/>
      <c r="D44" s="133"/>
      <c r="E44" s="133"/>
      <c r="F44" s="132">
        <v>3200</v>
      </c>
      <c r="G44" s="132"/>
      <c r="H44" s="132">
        <v>0</v>
      </c>
    </row>
    <row r="45" spans="1:8" ht="15">
      <c r="A45" s="39"/>
      <c r="B45" s="127"/>
      <c r="C45" s="127"/>
      <c r="D45" s="127"/>
      <c r="E45" s="127"/>
      <c r="F45" s="126"/>
      <c r="G45" s="126"/>
      <c r="H45" s="126"/>
    </row>
    <row r="46" spans="1:8" ht="15.75" thickBot="1">
      <c r="A46" s="39"/>
      <c r="B46" s="140" t="s">
        <v>1136</v>
      </c>
      <c r="C46" s="140"/>
      <c r="D46" s="140"/>
      <c r="E46" s="140"/>
      <c r="F46" s="109">
        <v>1142289</v>
      </c>
      <c r="G46" s="109"/>
      <c r="H46" s="109">
        <v>0</v>
      </c>
    </row>
    <row r="47" spans="1:8" ht="15">
      <c r="A47" s="39"/>
      <c r="B47" s="139"/>
      <c r="C47" s="139"/>
      <c r="D47" s="139"/>
      <c r="E47" s="139"/>
      <c r="F47" s="138"/>
      <c r="G47" s="138"/>
      <c r="H47" s="138"/>
    </row>
    <row r="48" spans="1:8" ht="15">
      <c r="A48" s="39"/>
      <c r="B48" s="124" t="s">
        <v>1135</v>
      </c>
      <c r="C48" s="124"/>
      <c r="D48" s="124"/>
      <c r="E48" s="124"/>
      <c r="F48" s="124"/>
      <c r="G48" s="124"/>
      <c r="H48" s="124"/>
    </row>
    <row r="49" spans="1:8" ht="15">
      <c r="A49" s="39"/>
      <c r="B49" s="106"/>
      <c r="C49" s="106"/>
      <c r="D49" s="106"/>
      <c r="E49" s="106"/>
      <c r="F49" s="123" t="s">
        <v>1074</v>
      </c>
      <c r="G49" s="106"/>
      <c r="H49" s="123" t="s">
        <v>1073</v>
      </c>
    </row>
    <row r="50" spans="1:8" ht="15">
      <c r="A50" s="39"/>
      <c r="B50" s="106"/>
      <c r="C50" s="106"/>
      <c r="D50" s="106"/>
      <c r="E50" s="106"/>
      <c r="F50" s="122">
        <v>40178</v>
      </c>
      <c r="G50" s="122"/>
      <c r="H50" s="122">
        <v>39813</v>
      </c>
    </row>
    <row r="51" spans="1:8" ht="15">
      <c r="A51" s="39"/>
      <c r="B51" s="115"/>
      <c r="C51" s="115"/>
      <c r="D51" s="115"/>
      <c r="E51" s="115"/>
      <c r="F51" s="115"/>
      <c r="G51" s="115"/>
      <c r="H51" s="115"/>
    </row>
    <row r="52" spans="1:8" ht="15">
      <c r="A52" s="39"/>
      <c r="B52" s="106" t="s">
        <v>1134</v>
      </c>
      <c r="C52" s="106"/>
      <c r="D52" s="106"/>
      <c r="E52" s="106"/>
      <c r="F52" s="106"/>
      <c r="G52" s="106"/>
      <c r="H52" s="106"/>
    </row>
    <row r="53" spans="1:8" ht="15">
      <c r="A53" s="39"/>
      <c r="B53" s="106" t="s">
        <v>1133</v>
      </c>
      <c r="C53" s="106"/>
      <c r="D53" s="106"/>
      <c r="E53" s="106"/>
      <c r="F53" s="112">
        <v>1000000</v>
      </c>
      <c r="G53" s="111"/>
      <c r="H53" s="111"/>
    </row>
    <row r="54" spans="1:8" ht="15">
      <c r="A54" s="39"/>
      <c r="B54" s="106" t="s">
        <v>1132</v>
      </c>
      <c r="C54" s="106"/>
      <c r="D54" s="106"/>
      <c r="E54" s="106"/>
      <c r="F54" s="112">
        <v>0</v>
      </c>
      <c r="G54" s="111"/>
      <c r="H54" s="111"/>
    </row>
    <row r="55" spans="1:8" ht="15">
      <c r="A55" s="39"/>
      <c r="B55" s="106" t="s">
        <v>1131</v>
      </c>
      <c r="C55" s="106"/>
      <c r="D55" s="106"/>
      <c r="E55" s="106"/>
      <c r="F55" s="112">
        <v>0</v>
      </c>
      <c r="G55" s="111"/>
      <c r="H55" s="111"/>
    </row>
    <row r="56" spans="1:8" ht="15">
      <c r="A56" s="39"/>
      <c r="B56" s="106" t="s">
        <v>1130</v>
      </c>
      <c r="C56" s="106"/>
      <c r="D56" s="106"/>
      <c r="E56" s="106"/>
      <c r="F56" s="112">
        <v>4500</v>
      </c>
      <c r="G56" s="111"/>
      <c r="H56" s="111"/>
    </row>
    <row r="57" spans="1:8" ht="15">
      <c r="A57" s="39"/>
      <c r="B57" s="113" t="s">
        <v>1129</v>
      </c>
      <c r="C57" s="113"/>
      <c r="D57" s="113"/>
      <c r="E57" s="106"/>
      <c r="F57" s="112">
        <v>6000</v>
      </c>
      <c r="G57" s="111"/>
      <c r="H57" s="111"/>
    </row>
    <row r="58" spans="1:8" ht="15">
      <c r="A58" s="39"/>
      <c r="B58" s="113" t="s">
        <v>1128</v>
      </c>
      <c r="C58" s="113"/>
      <c r="D58" s="113"/>
      <c r="E58" s="106"/>
      <c r="F58" s="112">
        <v>0</v>
      </c>
      <c r="G58" s="111"/>
      <c r="H58" s="111"/>
    </row>
    <row r="59" spans="1:8" ht="15">
      <c r="A59" s="39"/>
      <c r="B59" s="113" t="s">
        <v>1127</v>
      </c>
      <c r="C59" s="113"/>
      <c r="D59" s="113"/>
      <c r="E59" s="106"/>
      <c r="F59" s="112">
        <v>22560</v>
      </c>
      <c r="G59" s="111"/>
      <c r="H59" s="111"/>
    </row>
    <row r="60" spans="1:8" ht="15">
      <c r="A60" s="39"/>
      <c r="B60" s="106"/>
      <c r="C60" s="106" t="s">
        <v>1126</v>
      </c>
      <c r="D60" s="106"/>
      <c r="E60" s="106"/>
      <c r="F60" s="112"/>
      <c r="G60" s="111"/>
      <c r="H60" s="111"/>
    </row>
    <row r="61" spans="1:8" ht="15">
      <c r="A61" s="39"/>
      <c r="B61" s="106"/>
      <c r="C61" s="106" t="s">
        <v>1125</v>
      </c>
      <c r="D61" s="106"/>
      <c r="E61" s="106"/>
      <c r="F61" s="111"/>
      <c r="G61" s="111"/>
      <c r="H61" s="111"/>
    </row>
    <row r="62" spans="1:11" ht="15">
      <c r="A62" s="39"/>
      <c r="B62" s="106"/>
      <c r="C62" s="106" t="s">
        <v>1124</v>
      </c>
      <c r="D62" s="106"/>
      <c r="E62" s="106"/>
      <c r="F62" s="137">
        <v>-1</v>
      </c>
      <c r="G62" s="120"/>
      <c r="H62" s="137"/>
      <c r="I62" s="118">
        <f>F62</f>
        <v>-1</v>
      </c>
      <c r="J62" s="118">
        <f>H62</f>
        <v>0</v>
      </c>
      <c r="K62" t="s">
        <v>1037</v>
      </c>
    </row>
    <row r="63" spans="1:8" ht="15">
      <c r="A63" s="39"/>
      <c r="B63" s="106"/>
      <c r="C63" s="106"/>
      <c r="D63" s="106" t="s">
        <v>1123</v>
      </c>
      <c r="E63" s="106"/>
      <c r="F63" s="117">
        <v>22559</v>
      </c>
      <c r="G63" s="117"/>
      <c r="H63" s="117">
        <v>0</v>
      </c>
    </row>
    <row r="64" spans="1:8" ht="15">
      <c r="A64" s="39"/>
      <c r="B64" s="106" t="s">
        <v>1122</v>
      </c>
      <c r="C64" s="106"/>
      <c r="D64" s="106"/>
      <c r="E64" s="106"/>
      <c r="F64" s="111">
        <v>315</v>
      </c>
      <c r="G64" s="111"/>
      <c r="H64" s="111"/>
    </row>
    <row r="65" spans="1:8" ht="15">
      <c r="A65" s="39"/>
      <c r="B65" s="106" t="s">
        <v>1121</v>
      </c>
      <c r="C65" s="106"/>
      <c r="D65" s="106"/>
      <c r="E65" s="106"/>
      <c r="F65" s="116">
        <v>-104828</v>
      </c>
      <c r="G65" s="111"/>
      <c r="H65" s="116"/>
    </row>
    <row r="66" spans="1:8" ht="15">
      <c r="A66" s="39"/>
      <c r="B66" s="133" t="s">
        <v>1120</v>
      </c>
      <c r="C66" s="133"/>
      <c r="D66" s="133"/>
      <c r="E66" s="133"/>
      <c r="F66" s="132">
        <v>928546</v>
      </c>
      <c r="G66" s="132"/>
      <c r="H66" s="132">
        <v>0</v>
      </c>
    </row>
    <row r="67" spans="1:8" ht="15">
      <c r="A67" s="39"/>
      <c r="B67" s="106"/>
      <c r="C67" s="106"/>
      <c r="D67" s="106"/>
      <c r="E67" s="106"/>
      <c r="F67" s="106"/>
      <c r="G67" s="106"/>
      <c r="H67" s="106"/>
    </row>
    <row r="68" spans="1:8" ht="15">
      <c r="A68" s="39"/>
      <c r="B68" s="133" t="s">
        <v>1119</v>
      </c>
      <c r="C68" s="133"/>
      <c r="D68" s="133"/>
      <c r="E68" s="133"/>
      <c r="F68" s="132">
        <v>0</v>
      </c>
      <c r="G68" s="132"/>
      <c r="H68" s="132"/>
    </row>
    <row r="69" spans="1:8" ht="15">
      <c r="A69" s="39"/>
      <c r="B69" s="106"/>
      <c r="C69" s="106"/>
      <c r="D69" s="106"/>
      <c r="E69" s="106"/>
      <c r="F69" s="111"/>
      <c r="G69" s="111"/>
      <c r="H69" s="111"/>
    </row>
    <row r="70" spans="1:8" ht="15">
      <c r="A70" s="39"/>
      <c r="B70" s="133" t="s">
        <v>1118</v>
      </c>
      <c r="C70" s="133"/>
      <c r="D70" s="133"/>
      <c r="E70" s="133"/>
      <c r="F70" s="132">
        <v>0</v>
      </c>
      <c r="G70" s="132"/>
      <c r="H70" s="132"/>
    </row>
    <row r="71" spans="1:8" ht="15">
      <c r="A71" s="39"/>
      <c r="B71" s="106"/>
      <c r="C71" s="106"/>
      <c r="D71" s="106"/>
      <c r="E71" s="106"/>
      <c r="F71" s="111"/>
      <c r="G71" s="111"/>
      <c r="H71" s="111"/>
    </row>
    <row r="72" spans="1:8" ht="15">
      <c r="A72" s="39"/>
      <c r="B72" s="106" t="s">
        <v>1117</v>
      </c>
      <c r="C72" s="106"/>
      <c r="D72" s="106"/>
      <c r="E72" s="106"/>
      <c r="F72" s="111"/>
      <c r="G72" s="111"/>
      <c r="H72" s="111"/>
    </row>
    <row r="73" spans="1:8" ht="15">
      <c r="A73" s="39"/>
      <c r="B73" s="106" t="s">
        <v>1116</v>
      </c>
      <c r="C73" s="106"/>
      <c r="D73" s="106"/>
      <c r="E73" s="106"/>
      <c r="F73" s="112">
        <v>205441</v>
      </c>
      <c r="G73" s="111"/>
      <c r="H73" s="111"/>
    </row>
    <row r="74" spans="1:8" ht="15">
      <c r="A74" s="39"/>
      <c r="B74" s="106" t="s">
        <v>1115</v>
      </c>
      <c r="C74" s="106"/>
      <c r="D74" s="106"/>
      <c r="E74" s="106"/>
      <c r="F74" s="126"/>
      <c r="G74" s="126"/>
      <c r="H74" s="126"/>
    </row>
    <row r="75" spans="1:8" ht="15">
      <c r="A75" s="39"/>
      <c r="B75" s="133" t="s">
        <v>1114</v>
      </c>
      <c r="C75" s="136"/>
      <c r="D75" s="136"/>
      <c r="E75" s="136"/>
      <c r="F75" s="135">
        <v>205441</v>
      </c>
      <c r="G75" s="134"/>
      <c r="H75" s="134">
        <v>0</v>
      </c>
    </row>
    <row r="76" spans="1:8" ht="15">
      <c r="A76" s="39"/>
      <c r="B76" s="106"/>
      <c r="C76" s="106"/>
      <c r="D76" s="106"/>
      <c r="E76" s="106"/>
      <c r="F76" s="111"/>
      <c r="G76" s="111"/>
      <c r="H76" s="111"/>
    </row>
    <row r="77" spans="1:8" ht="15">
      <c r="A77" s="39"/>
      <c r="B77" s="133" t="s">
        <v>1113</v>
      </c>
      <c r="C77" s="133"/>
      <c r="D77" s="133"/>
      <c r="E77" s="133"/>
      <c r="F77" s="132">
        <v>8300</v>
      </c>
      <c r="G77" s="132"/>
      <c r="H77" s="132"/>
    </row>
    <row r="78" spans="1:8" ht="15">
      <c r="A78" s="39"/>
      <c r="B78" s="106"/>
      <c r="C78" s="106"/>
      <c r="D78" s="106"/>
      <c r="E78" s="106"/>
      <c r="F78" s="111"/>
      <c r="G78" s="111"/>
      <c r="H78" s="111"/>
    </row>
    <row r="79" spans="1:11" ht="15.75" thickBot="1">
      <c r="A79" s="39"/>
      <c r="B79" s="109" t="s">
        <v>1112</v>
      </c>
      <c r="C79" s="131"/>
      <c r="D79" s="131"/>
      <c r="E79" s="131"/>
      <c r="F79" s="107">
        <v>1142287</v>
      </c>
      <c r="G79" s="131"/>
      <c r="H79" s="131">
        <v>0</v>
      </c>
      <c r="I79" s="107">
        <f>F46-F79</f>
        <v>2</v>
      </c>
      <c r="J79" s="107">
        <f>H46-H79</f>
        <v>0</v>
      </c>
      <c r="K79" t="s">
        <v>1111</v>
      </c>
    </row>
    <row r="80" spans="1:8" ht="15">
      <c r="A80" s="39"/>
      <c r="B80" s="106"/>
      <c r="C80" s="106"/>
      <c r="D80" s="106"/>
      <c r="E80" s="106"/>
      <c r="F80" s="106"/>
      <c r="G80" s="106"/>
      <c r="H80" s="106"/>
    </row>
    <row r="81" spans="1:8" ht="15">
      <c r="A81" s="39"/>
      <c r="B81" s="106" t="s">
        <v>1110</v>
      </c>
      <c r="C81" s="106"/>
      <c r="D81" s="106"/>
      <c r="E81" s="106"/>
      <c r="F81" s="106"/>
      <c r="G81" s="106"/>
      <c r="H81" s="106"/>
    </row>
    <row r="82" spans="1:8" ht="15">
      <c r="A82" s="39"/>
      <c r="B82" s="130" t="s">
        <v>1109</v>
      </c>
      <c r="C82" s="130"/>
      <c r="D82" s="106"/>
      <c r="E82" s="106"/>
      <c r="F82" s="112">
        <v>0</v>
      </c>
      <c r="G82" s="106"/>
      <c r="H82" s="106"/>
    </row>
    <row r="83" spans="1:8" ht="15">
      <c r="A83" s="39"/>
      <c r="B83" s="130" t="s">
        <v>1108</v>
      </c>
      <c r="C83" s="130"/>
      <c r="D83" s="106"/>
      <c r="E83" s="106"/>
      <c r="F83" s="112">
        <v>0</v>
      </c>
      <c r="G83" s="106"/>
      <c r="H83" s="106"/>
    </row>
    <row r="84" spans="1:8" ht="15">
      <c r="A84" s="39"/>
      <c r="B84" s="130" t="s">
        <v>1107</v>
      </c>
      <c r="C84" s="130"/>
      <c r="D84" s="106"/>
      <c r="E84" s="106"/>
      <c r="F84" s="112">
        <v>0</v>
      </c>
      <c r="G84" s="106"/>
      <c r="H84" s="106"/>
    </row>
    <row r="85" spans="1:8" ht="15">
      <c r="A85" s="39"/>
      <c r="B85" s="130" t="s">
        <v>1106</v>
      </c>
      <c r="C85" s="130"/>
      <c r="D85" s="106"/>
      <c r="E85" s="106"/>
      <c r="F85" s="112">
        <v>0</v>
      </c>
      <c r="G85" s="126"/>
      <c r="H85" s="111"/>
    </row>
    <row r="86" spans="1:8" ht="15.75" thickBot="1">
      <c r="A86" s="39"/>
      <c r="B86" s="106"/>
      <c r="C86" s="106"/>
      <c r="D86" s="106"/>
      <c r="E86" s="106"/>
      <c r="F86" s="129">
        <v>0</v>
      </c>
      <c r="G86" s="126"/>
      <c r="H86" s="129">
        <v>0</v>
      </c>
    </row>
    <row r="87" spans="1:8" ht="15.75" thickTop="1">
      <c r="A87" s="39"/>
      <c r="B87" s="106"/>
      <c r="C87" s="106"/>
      <c r="D87" s="106"/>
      <c r="E87" s="106"/>
      <c r="F87" s="106"/>
      <c r="G87" s="106"/>
      <c r="H87" s="106"/>
    </row>
    <row r="88" spans="1:8" ht="15">
      <c r="A88" s="37"/>
      <c r="B88" s="106"/>
      <c r="C88" s="106"/>
      <c r="D88" s="106"/>
      <c r="E88" s="106"/>
      <c r="F88" s="106"/>
      <c r="G88" s="106"/>
      <c r="H88" s="106"/>
    </row>
    <row r="89" spans="1:8" ht="15">
      <c r="A89" s="37"/>
      <c r="B89" s="124" t="s">
        <v>1075</v>
      </c>
      <c r="C89" s="124"/>
      <c r="D89" s="124"/>
      <c r="E89" s="124"/>
      <c r="F89" s="124"/>
      <c r="G89" s="124"/>
      <c r="H89" s="124"/>
    </row>
    <row r="90" spans="1:8" ht="15">
      <c r="A90" s="37"/>
      <c r="B90" s="106"/>
      <c r="C90" s="106"/>
      <c r="D90" s="106"/>
      <c r="E90" s="106"/>
      <c r="F90" s="123" t="s">
        <v>1074</v>
      </c>
      <c r="G90" s="106"/>
      <c r="H90" s="123" t="s">
        <v>1073</v>
      </c>
    </row>
    <row r="91" spans="1:8" ht="15">
      <c r="A91" s="37"/>
      <c r="B91" s="106"/>
      <c r="C91" s="106"/>
      <c r="D91" s="106"/>
      <c r="E91" s="106"/>
      <c r="F91" s="128">
        <v>40178</v>
      </c>
      <c r="G91" s="106"/>
      <c r="H91" s="128">
        <v>39813</v>
      </c>
    </row>
    <row r="92" spans="1:8" ht="15">
      <c r="A92" s="37"/>
      <c r="B92" s="115"/>
      <c r="C92" s="115"/>
      <c r="D92" s="115"/>
      <c r="E92" s="115"/>
      <c r="F92" s="115"/>
      <c r="G92" s="115"/>
      <c r="H92" s="115"/>
    </row>
    <row r="93" spans="1:8" ht="15">
      <c r="A93" s="37"/>
      <c r="B93" s="127"/>
      <c r="C93" s="127"/>
      <c r="D93" s="127"/>
      <c r="E93" s="127"/>
      <c r="F93" s="127"/>
      <c r="G93" s="127"/>
      <c r="H93" s="127"/>
    </row>
    <row r="94" spans="1:8" ht="15">
      <c r="A94" s="37"/>
      <c r="B94" s="106" t="s">
        <v>1105</v>
      </c>
      <c r="C94" s="106"/>
      <c r="D94" s="106"/>
      <c r="E94" s="106"/>
      <c r="F94" s="106"/>
      <c r="G94" s="106"/>
      <c r="H94" s="106"/>
    </row>
    <row r="95" spans="1:8" ht="15">
      <c r="A95" s="37"/>
      <c r="B95" s="106" t="s">
        <v>1104</v>
      </c>
      <c r="C95" s="106"/>
      <c r="D95" s="106"/>
      <c r="E95" s="106"/>
      <c r="F95" s="112">
        <v>0</v>
      </c>
      <c r="G95" s="111"/>
      <c r="H95" s="111"/>
    </row>
    <row r="96" spans="1:8" ht="15">
      <c r="A96" s="37"/>
      <c r="B96" s="106" t="s">
        <v>1103</v>
      </c>
      <c r="C96" s="106"/>
      <c r="D96" s="106"/>
      <c r="E96" s="106"/>
      <c r="F96" s="112">
        <v>0</v>
      </c>
      <c r="G96" s="111"/>
      <c r="H96" s="111"/>
    </row>
    <row r="97" spans="1:8" ht="15">
      <c r="A97" s="37"/>
      <c r="B97" s="106" t="s">
        <v>1102</v>
      </c>
      <c r="C97" s="106"/>
      <c r="D97" s="106"/>
      <c r="E97" s="106"/>
      <c r="F97" s="112">
        <v>0</v>
      </c>
      <c r="G97" s="111"/>
      <c r="H97" s="111"/>
    </row>
    <row r="98" spans="1:8" ht="15">
      <c r="A98" s="37"/>
      <c r="B98" s="106" t="s">
        <v>1101</v>
      </c>
      <c r="C98" s="106"/>
      <c r="D98" s="106"/>
      <c r="E98" s="106"/>
      <c r="F98" s="112">
        <v>0</v>
      </c>
      <c r="G98" s="111"/>
      <c r="H98" s="111"/>
    </row>
    <row r="99" spans="1:8" ht="15">
      <c r="A99" s="37"/>
      <c r="B99" s="106" t="s">
        <v>1100</v>
      </c>
      <c r="C99" s="106"/>
      <c r="D99" s="106"/>
      <c r="E99" s="106"/>
      <c r="F99" s="112">
        <v>0</v>
      </c>
      <c r="G99" s="111"/>
      <c r="H99" s="111"/>
    </row>
    <row r="100" spans="1:8" ht="15">
      <c r="A100" s="37"/>
      <c r="B100" s="106"/>
      <c r="C100" s="106"/>
      <c r="D100" s="106"/>
      <c r="E100" s="106"/>
      <c r="F100" s="114"/>
      <c r="G100" s="126"/>
      <c r="H100" s="114"/>
    </row>
    <row r="101" spans="1:8" ht="15">
      <c r="A101" s="37"/>
      <c r="B101" s="106" t="s">
        <v>1099</v>
      </c>
      <c r="C101" s="106"/>
      <c r="D101" s="106"/>
      <c r="E101" s="106"/>
      <c r="F101" s="111">
        <v>0</v>
      </c>
      <c r="G101" s="111"/>
      <c r="H101" s="111">
        <v>0</v>
      </c>
    </row>
    <row r="102" spans="1:8" ht="15">
      <c r="A102" s="37"/>
      <c r="B102" s="115"/>
      <c r="C102" s="115"/>
      <c r="D102" s="115"/>
      <c r="E102" s="115"/>
      <c r="F102" s="115"/>
      <c r="G102" s="115"/>
      <c r="H102" s="115"/>
    </row>
    <row r="103" spans="1:8" ht="15">
      <c r="A103" s="37"/>
      <c r="B103" s="106"/>
      <c r="C103" s="106"/>
      <c r="D103" s="106"/>
      <c r="E103" s="106"/>
      <c r="F103" s="106"/>
      <c r="G103" s="106"/>
      <c r="H103" s="106"/>
    </row>
    <row r="104" spans="1:8" ht="15">
      <c r="A104" s="37"/>
      <c r="B104" s="106" t="s">
        <v>1098</v>
      </c>
      <c r="C104" s="106"/>
      <c r="D104" s="106"/>
      <c r="E104" s="106"/>
      <c r="F104" s="106"/>
      <c r="G104" s="106"/>
      <c r="H104" s="106"/>
    </row>
    <row r="105" spans="1:8" ht="15">
      <c r="A105" s="37"/>
      <c r="B105" s="106" t="s">
        <v>1097</v>
      </c>
      <c r="C105" s="106"/>
      <c r="D105" s="106"/>
      <c r="E105" s="106"/>
      <c r="F105" s="112">
        <v>0</v>
      </c>
      <c r="G105" s="111"/>
      <c r="H105" s="111"/>
    </row>
    <row r="106" spans="1:8" ht="15">
      <c r="A106" s="37"/>
      <c r="B106" s="106" t="s">
        <v>1096</v>
      </c>
      <c r="C106" s="106"/>
      <c r="D106" s="106"/>
      <c r="E106" s="106"/>
      <c r="F106" s="112">
        <v>4160</v>
      </c>
      <c r="G106" s="111"/>
      <c r="H106" s="111"/>
    </row>
    <row r="107" spans="1:8" ht="15">
      <c r="A107" s="37"/>
      <c r="B107" s="106" t="s">
        <v>1095</v>
      </c>
      <c r="C107" s="106"/>
      <c r="D107" s="106"/>
      <c r="E107" s="106"/>
      <c r="F107" s="112">
        <v>0</v>
      </c>
      <c r="G107" s="111"/>
      <c r="H107" s="111"/>
    </row>
    <row r="108" spans="1:8" ht="15">
      <c r="A108" s="37"/>
      <c r="B108" s="106" t="s">
        <v>1094</v>
      </c>
      <c r="C108" s="106"/>
      <c r="D108" s="106"/>
      <c r="E108" s="106"/>
      <c r="F108" s="111"/>
      <c r="G108" s="111"/>
      <c r="H108" s="111"/>
    </row>
    <row r="109" spans="1:8" ht="15">
      <c r="A109" s="37"/>
      <c r="B109" s="106" t="s">
        <v>1093</v>
      </c>
      <c r="C109" s="106"/>
      <c r="D109" s="106"/>
      <c r="E109" s="106"/>
      <c r="F109" s="112">
        <v>0</v>
      </c>
      <c r="G109" s="111"/>
      <c r="H109" s="111"/>
    </row>
    <row r="110" spans="1:8" ht="15">
      <c r="A110" s="37"/>
      <c r="B110" s="106" t="s">
        <v>1092</v>
      </c>
      <c r="C110" s="106"/>
      <c r="D110" s="106"/>
      <c r="E110" s="106"/>
      <c r="F110" s="112">
        <v>0</v>
      </c>
      <c r="G110" s="111"/>
      <c r="H110" s="111"/>
    </row>
    <row r="111" spans="1:8" ht="15">
      <c r="A111" s="37"/>
      <c r="B111" s="106" t="s">
        <v>1091</v>
      </c>
      <c r="C111" s="106"/>
      <c r="D111" s="106"/>
      <c r="E111" s="106"/>
      <c r="F111" s="112">
        <v>0</v>
      </c>
      <c r="G111" s="111"/>
      <c r="H111" s="111"/>
    </row>
    <row r="112" spans="1:8" ht="15">
      <c r="A112" s="37"/>
      <c r="B112" s="106" t="s">
        <v>1090</v>
      </c>
      <c r="C112" s="106"/>
      <c r="D112" s="106"/>
      <c r="E112" s="106"/>
      <c r="F112" s="112">
        <v>0</v>
      </c>
      <c r="G112" s="111"/>
      <c r="H112" s="111"/>
    </row>
    <row r="113" spans="1:8" ht="15">
      <c r="A113" s="37"/>
      <c r="B113" s="106" t="s">
        <v>1089</v>
      </c>
      <c r="C113" s="106"/>
      <c r="D113" s="106"/>
      <c r="E113" s="106"/>
      <c r="F113" s="121">
        <v>0</v>
      </c>
      <c r="G113" s="111"/>
      <c r="H113" s="114"/>
    </row>
    <row r="114" spans="1:8" ht="15">
      <c r="A114" s="37"/>
      <c r="B114" s="106"/>
      <c r="C114" s="106" t="s">
        <v>1088</v>
      </c>
      <c r="D114" s="106"/>
      <c r="E114" s="106"/>
      <c r="F114" s="111">
        <v>0</v>
      </c>
      <c r="G114" s="111"/>
      <c r="H114" s="111">
        <v>0</v>
      </c>
    </row>
    <row r="115" spans="1:8" ht="15">
      <c r="A115" s="37"/>
      <c r="B115" s="106" t="s">
        <v>1087</v>
      </c>
      <c r="C115" s="106"/>
      <c r="D115" s="106"/>
      <c r="E115" s="106"/>
      <c r="F115" s="111"/>
      <c r="G115" s="111"/>
      <c r="H115" s="111"/>
    </row>
    <row r="116" spans="1:8" ht="15">
      <c r="A116" s="37"/>
      <c r="B116" s="106" t="s">
        <v>1086</v>
      </c>
      <c r="C116" s="106"/>
      <c r="D116" s="106"/>
      <c r="E116" s="106"/>
      <c r="F116" s="112">
        <v>7520</v>
      </c>
      <c r="G116" s="111"/>
      <c r="H116" s="111"/>
    </row>
    <row r="117" spans="1:8" ht="15">
      <c r="A117" s="37"/>
      <c r="B117" s="106" t="s">
        <v>1085</v>
      </c>
      <c r="C117" s="106"/>
      <c r="D117" s="106"/>
      <c r="E117" s="106"/>
      <c r="F117" s="112">
        <v>0</v>
      </c>
      <c r="G117" s="111"/>
      <c r="H117" s="111"/>
    </row>
    <row r="118" spans="1:8" ht="15">
      <c r="A118" s="37"/>
      <c r="B118" s="106" t="s">
        <v>1084</v>
      </c>
      <c r="C118" s="106"/>
      <c r="D118" s="106"/>
      <c r="E118" s="106"/>
      <c r="F118" s="112">
        <v>0</v>
      </c>
      <c r="G118" s="111"/>
      <c r="H118" s="111"/>
    </row>
    <row r="119" spans="1:8" ht="15">
      <c r="A119" s="37"/>
      <c r="B119" s="106" t="s">
        <v>1083</v>
      </c>
      <c r="C119" s="106"/>
      <c r="D119" s="106"/>
      <c r="E119" s="106"/>
      <c r="F119" s="121">
        <v>0</v>
      </c>
      <c r="G119" s="111"/>
      <c r="H119" s="114"/>
    </row>
    <row r="120" spans="1:8" ht="15">
      <c r="A120" s="37"/>
      <c r="B120" s="106"/>
      <c r="C120" s="106" t="s">
        <v>1082</v>
      </c>
      <c r="D120" s="106"/>
      <c r="E120" s="106"/>
      <c r="F120" s="111">
        <v>7520</v>
      </c>
      <c r="G120" s="111"/>
      <c r="H120" s="111">
        <v>0</v>
      </c>
    </row>
    <row r="121" spans="1:8" ht="15">
      <c r="A121" s="37"/>
      <c r="B121" s="106" t="s">
        <v>1081</v>
      </c>
      <c r="C121" s="106"/>
      <c r="D121" s="106"/>
      <c r="E121" s="106"/>
      <c r="F121" s="112">
        <v>0</v>
      </c>
      <c r="G121" s="111"/>
      <c r="H121" s="111"/>
    </row>
    <row r="122" spans="1:8" ht="15">
      <c r="A122" s="37"/>
      <c r="B122" s="106" t="s">
        <v>1080</v>
      </c>
      <c r="C122" s="106"/>
      <c r="D122" s="106"/>
      <c r="E122" s="106"/>
      <c r="F122" s="112">
        <v>0</v>
      </c>
      <c r="G122" s="111"/>
      <c r="H122" s="111"/>
    </row>
    <row r="123" spans="1:8" ht="15">
      <c r="A123" s="37"/>
      <c r="B123" s="106" t="s">
        <v>1079</v>
      </c>
      <c r="C123" s="106"/>
      <c r="D123" s="106"/>
      <c r="E123" s="106"/>
      <c r="F123" s="112">
        <v>0</v>
      </c>
      <c r="G123" s="111"/>
      <c r="H123" s="111"/>
    </row>
    <row r="124" spans="1:8" ht="15">
      <c r="A124" s="37"/>
      <c r="B124" s="106" t="s">
        <v>1078</v>
      </c>
      <c r="C124" s="106"/>
      <c r="D124" s="106"/>
      <c r="E124" s="106"/>
      <c r="F124" s="112">
        <v>0</v>
      </c>
      <c r="G124" s="111"/>
      <c r="H124" s="111"/>
    </row>
    <row r="125" spans="1:8" ht="15">
      <c r="A125" s="37"/>
      <c r="B125" s="106"/>
      <c r="C125" s="106"/>
      <c r="D125" s="106"/>
      <c r="E125" s="106"/>
      <c r="F125" s="121"/>
      <c r="G125" s="126"/>
      <c r="H125" s="114"/>
    </row>
    <row r="126" spans="1:8" ht="15">
      <c r="A126" s="37"/>
      <c r="B126" s="106" t="s">
        <v>1077</v>
      </c>
      <c r="C126" s="106"/>
      <c r="D126" s="106"/>
      <c r="E126" s="106"/>
      <c r="F126" s="111">
        <v>11680</v>
      </c>
      <c r="G126" s="111"/>
      <c r="H126" s="111">
        <v>0</v>
      </c>
    </row>
    <row r="127" spans="1:8" ht="15">
      <c r="A127" s="37"/>
      <c r="B127" s="115"/>
      <c r="C127" s="115"/>
      <c r="D127" s="115"/>
      <c r="E127" s="115"/>
      <c r="F127" s="115"/>
      <c r="G127" s="115"/>
      <c r="H127" s="115"/>
    </row>
    <row r="128" spans="1:8" ht="15">
      <c r="A128" s="37"/>
      <c r="B128" s="106"/>
      <c r="C128" s="106"/>
      <c r="D128" s="106"/>
      <c r="E128" s="106"/>
      <c r="F128" s="106"/>
      <c r="G128" s="106"/>
      <c r="H128" s="106"/>
    </row>
    <row r="129" spans="1:8" ht="15">
      <c r="A129" s="37"/>
      <c r="B129" s="106" t="s">
        <v>1076</v>
      </c>
      <c r="C129" s="106"/>
      <c r="D129" s="106"/>
      <c r="E129" s="106"/>
      <c r="F129" s="116">
        <v>-11680</v>
      </c>
      <c r="G129" s="106"/>
      <c r="H129" s="116">
        <v>0</v>
      </c>
    </row>
    <row r="130" spans="1:8" ht="15.75" thickBot="1">
      <c r="A130" s="37"/>
      <c r="B130" s="125"/>
      <c r="C130" s="125"/>
      <c r="D130" s="125"/>
      <c r="E130" s="125"/>
      <c r="F130" s="125"/>
      <c r="G130" s="125"/>
      <c r="H130" s="125"/>
    </row>
    <row r="131" spans="1:8" ht="15">
      <c r="A131" s="37"/>
      <c r="B131" s="124" t="s">
        <v>1075</v>
      </c>
      <c r="C131" s="106"/>
      <c r="D131" s="106"/>
      <c r="E131" s="106"/>
      <c r="F131" s="106"/>
      <c r="G131" s="106"/>
      <c r="H131" s="106"/>
    </row>
    <row r="132" spans="1:8" ht="15">
      <c r="A132" s="37"/>
      <c r="B132" s="106"/>
      <c r="C132" s="106"/>
      <c r="D132" s="106"/>
      <c r="E132" s="106"/>
      <c r="F132" s="123" t="s">
        <v>1074</v>
      </c>
      <c r="G132" s="106"/>
      <c r="H132" s="123" t="s">
        <v>1073</v>
      </c>
    </row>
    <row r="133" spans="1:8" ht="15">
      <c r="A133" s="37"/>
      <c r="B133" s="106"/>
      <c r="C133" s="106"/>
      <c r="D133" s="106"/>
      <c r="E133" s="106"/>
      <c r="F133" s="122">
        <v>40178</v>
      </c>
      <c r="G133" s="106"/>
      <c r="H133" s="122">
        <v>39813</v>
      </c>
    </row>
    <row r="134" spans="1:8" ht="15">
      <c r="A134" s="37"/>
      <c r="B134" s="115"/>
      <c r="C134" s="115"/>
      <c r="D134" s="115"/>
      <c r="E134" s="115"/>
      <c r="F134" s="115"/>
      <c r="G134" s="115"/>
      <c r="H134" s="115"/>
    </row>
    <row r="135" spans="1:8" ht="15">
      <c r="A135" s="37"/>
      <c r="B135" s="106"/>
      <c r="C135" s="106"/>
      <c r="D135" s="106"/>
      <c r="E135" s="106"/>
      <c r="F135" s="106"/>
      <c r="G135" s="106"/>
      <c r="H135" s="106"/>
    </row>
    <row r="136" spans="1:8" ht="15">
      <c r="A136" s="37"/>
      <c r="B136" s="106" t="s">
        <v>1072</v>
      </c>
      <c r="C136" s="106"/>
      <c r="D136" s="106"/>
      <c r="E136" s="106"/>
      <c r="F136" s="106"/>
      <c r="G136" s="106"/>
      <c r="H136" s="106"/>
    </row>
    <row r="137" spans="1:8" ht="15">
      <c r="A137" s="37"/>
      <c r="B137" s="106" t="s">
        <v>1071</v>
      </c>
      <c r="C137" s="106"/>
      <c r="D137" s="106"/>
      <c r="E137" s="106"/>
      <c r="F137" s="112">
        <v>0</v>
      </c>
      <c r="G137" s="111"/>
      <c r="H137" s="111"/>
    </row>
    <row r="138" spans="1:8" ht="15">
      <c r="A138" s="37"/>
      <c r="B138" s="106" t="s">
        <v>1070</v>
      </c>
      <c r="C138" s="106"/>
      <c r="D138" s="106"/>
      <c r="E138" s="106"/>
      <c r="F138" s="112"/>
      <c r="G138" s="111"/>
      <c r="H138" s="111"/>
    </row>
    <row r="139" spans="1:8" ht="15">
      <c r="A139" s="37"/>
      <c r="B139" s="106" t="s">
        <v>1069</v>
      </c>
      <c r="C139" s="106"/>
      <c r="D139" s="106"/>
      <c r="E139" s="106"/>
      <c r="F139" s="112">
        <v>0</v>
      </c>
      <c r="G139" s="111"/>
      <c r="H139" s="111"/>
    </row>
    <row r="140" spans="1:8" ht="15">
      <c r="A140" s="37"/>
      <c r="B140" s="106" t="s">
        <v>1068</v>
      </c>
      <c r="C140" s="106"/>
      <c r="D140" s="106"/>
      <c r="E140" s="106"/>
      <c r="F140" s="112">
        <v>0</v>
      </c>
      <c r="G140" s="111"/>
      <c r="H140" s="111"/>
    </row>
    <row r="141" spans="1:8" ht="15">
      <c r="A141" s="37"/>
      <c r="B141" s="106" t="s">
        <v>1067</v>
      </c>
      <c r="C141" s="106"/>
      <c r="D141" s="106"/>
      <c r="E141" s="106"/>
      <c r="F141" s="112">
        <v>0</v>
      </c>
      <c r="G141" s="111"/>
      <c r="H141" s="111"/>
    </row>
    <row r="142" spans="1:8" ht="15">
      <c r="A142" s="37"/>
      <c r="B142" s="106" t="s">
        <v>1066</v>
      </c>
      <c r="C142" s="106"/>
      <c r="D142" s="106"/>
      <c r="E142" s="106"/>
      <c r="F142" s="121">
        <v>100</v>
      </c>
      <c r="G142" s="111"/>
      <c r="H142" s="114"/>
    </row>
    <row r="143" spans="1:8" ht="15">
      <c r="A143" s="37"/>
      <c r="B143" s="106"/>
      <c r="C143" s="106" t="s">
        <v>1065</v>
      </c>
      <c r="D143" s="106"/>
      <c r="E143" s="106"/>
      <c r="F143" s="111">
        <v>100</v>
      </c>
      <c r="G143" s="111"/>
      <c r="H143" s="111">
        <v>0</v>
      </c>
    </row>
    <row r="144" spans="1:8" ht="15">
      <c r="A144" s="37"/>
      <c r="B144" s="106" t="s">
        <v>1064</v>
      </c>
      <c r="C144" s="106"/>
      <c r="D144" s="106"/>
      <c r="E144" s="106"/>
      <c r="F144" s="111"/>
      <c r="G144" s="111"/>
      <c r="H144" s="111"/>
    </row>
    <row r="145" spans="1:8" ht="15">
      <c r="A145" s="37"/>
      <c r="B145" s="106" t="s">
        <v>1063</v>
      </c>
      <c r="C145" s="106"/>
      <c r="D145" s="106"/>
      <c r="E145" s="106"/>
      <c r="F145" s="112">
        <v>0</v>
      </c>
      <c r="G145" s="111"/>
      <c r="H145" s="111"/>
    </row>
    <row r="146" spans="1:8" ht="15">
      <c r="A146" s="37"/>
      <c r="B146" s="106" t="s">
        <v>1062</v>
      </c>
      <c r="C146" s="106"/>
      <c r="D146" s="106"/>
      <c r="E146" s="106"/>
      <c r="F146" s="112">
        <v>20248</v>
      </c>
      <c r="G146" s="111"/>
      <c r="H146" s="111"/>
    </row>
    <row r="147" spans="1:8" ht="15">
      <c r="A147" s="37"/>
      <c r="B147" s="106" t="s">
        <v>1061</v>
      </c>
      <c r="C147" s="106"/>
      <c r="D147" s="106"/>
      <c r="E147" s="106"/>
      <c r="F147" s="121">
        <v>0</v>
      </c>
      <c r="G147" s="111"/>
      <c r="H147" s="114"/>
    </row>
    <row r="148" spans="1:8" ht="15">
      <c r="A148" s="37"/>
      <c r="B148" s="106"/>
      <c r="C148" s="106" t="s">
        <v>1060</v>
      </c>
      <c r="D148" s="106"/>
      <c r="E148" s="106"/>
      <c r="F148" s="112">
        <v>20248</v>
      </c>
      <c r="G148" s="111"/>
      <c r="H148" s="111">
        <v>0</v>
      </c>
    </row>
    <row r="149" spans="1:8" ht="15">
      <c r="A149" s="37"/>
      <c r="B149" s="113" t="s">
        <v>1059</v>
      </c>
      <c r="C149" s="113"/>
      <c r="D149" s="113"/>
      <c r="E149" s="106"/>
      <c r="F149" s="121">
        <v>0</v>
      </c>
      <c r="G149" s="111"/>
      <c r="H149" s="114">
        <v>0</v>
      </c>
    </row>
    <row r="150" spans="1:8" ht="15">
      <c r="A150" s="37"/>
      <c r="B150" s="106"/>
      <c r="C150" s="106"/>
      <c r="D150" s="106"/>
      <c r="E150" s="106"/>
      <c r="F150" s="111"/>
      <c r="G150" s="111"/>
      <c r="H150" s="111"/>
    </row>
    <row r="151" spans="1:8" ht="15">
      <c r="A151" s="37"/>
      <c r="B151" s="106" t="s">
        <v>1058</v>
      </c>
      <c r="C151" s="106"/>
      <c r="D151" s="106"/>
      <c r="E151" s="106"/>
      <c r="F151" s="116">
        <v>-20148</v>
      </c>
      <c r="G151" s="111"/>
      <c r="H151" s="116">
        <v>0</v>
      </c>
    </row>
    <row r="152" spans="1:8" ht="15">
      <c r="A152" s="37"/>
      <c r="B152" s="115"/>
      <c r="C152" s="115"/>
      <c r="D152" s="115"/>
      <c r="E152" s="115"/>
      <c r="F152" s="115"/>
      <c r="G152" s="115"/>
      <c r="H152" s="115"/>
    </row>
    <row r="153" spans="1:8" ht="15">
      <c r="A153" s="37"/>
      <c r="B153" s="106"/>
      <c r="C153" s="106"/>
      <c r="D153" s="106"/>
      <c r="E153" s="106"/>
      <c r="F153" s="106"/>
      <c r="G153" s="106"/>
      <c r="H153" s="106"/>
    </row>
    <row r="154" spans="1:8" ht="15">
      <c r="A154" s="37"/>
      <c r="B154" s="106" t="s">
        <v>1057</v>
      </c>
      <c r="C154" s="106"/>
      <c r="D154" s="106"/>
      <c r="E154" s="106"/>
      <c r="F154" s="106"/>
      <c r="G154" s="106"/>
      <c r="H154" s="106"/>
    </row>
    <row r="155" spans="1:8" ht="15">
      <c r="A155" s="37"/>
      <c r="B155" s="106" t="s">
        <v>1056</v>
      </c>
      <c r="C155" s="106"/>
      <c r="D155" s="106"/>
      <c r="E155" s="106"/>
      <c r="F155" s="106"/>
      <c r="G155" s="106"/>
      <c r="H155" s="106"/>
    </row>
    <row r="156" spans="1:8" ht="15">
      <c r="A156" s="37"/>
      <c r="B156" s="106" t="s">
        <v>1053</v>
      </c>
      <c r="C156" s="106"/>
      <c r="D156" s="106"/>
      <c r="E156" s="106"/>
      <c r="F156" s="112">
        <v>0</v>
      </c>
      <c r="G156" s="106"/>
      <c r="H156" s="106"/>
    </row>
    <row r="157" spans="1:8" ht="15">
      <c r="A157" s="37"/>
      <c r="B157" s="106" t="s">
        <v>1052</v>
      </c>
      <c r="C157" s="106"/>
      <c r="D157" s="106"/>
      <c r="E157" s="106"/>
      <c r="F157" s="112">
        <v>0</v>
      </c>
      <c r="G157" s="106"/>
      <c r="H157" s="106"/>
    </row>
    <row r="158" spans="1:8" ht="15">
      <c r="A158" s="37"/>
      <c r="B158" s="106" t="s">
        <v>1051</v>
      </c>
      <c r="C158" s="106"/>
      <c r="D158" s="106"/>
      <c r="E158" s="106"/>
      <c r="F158" s="121">
        <v>0</v>
      </c>
      <c r="G158" s="106"/>
      <c r="H158" s="115"/>
    </row>
    <row r="159" spans="1:8" ht="15">
      <c r="A159" s="37"/>
      <c r="B159" s="106"/>
      <c r="C159" s="106" t="s">
        <v>1055</v>
      </c>
      <c r="D159" s="106"/>
      <c r="E159" s="106"/>
      <c r="F159" s="112">
        <v>0</v>
      </c>
      <c r="G159" s="106"/>
      <c r="H159" s="106">
        <v>0</v>
      </c>
    </row>
    <row r="160" spans="1:8" ht="15">
      <c r="A160" s="37"/>
      <c r="B160" s="106" t="s">
        <v>1054</v>
      </c>
      <c r="C160" s="106"/>
      <c r="D160" s="106"/>
      <c r="E160" s="106"/>
      <c r="F160" s="106"/>
      <c r="G160" s="106"/>
      <c r="H160" s="106"/>
    </row>
    <row r="161" spans="1:8" ht="15">
      <c r="A161" s="37"/>
      <c r="B161" s="106" t="s">
        <v>1053</v>
      </c>
      <c r="C161" s="106"/>
      <c r="D161" s="106"/>
      <c r="E161" s="106"/>
      <c r="F161" s="112">
        <v>0</v>
      </c>
      <c r="G161" s="106"/>
      <c r="H161" s="106"/>
    </row>
    <row r="162" spans="1:8" ht="15">
      <c r="A162" s="37"/>
      <c r="B162" s="106" t="s">
        <v>1052</v>
      </c>
      <c r="C162" s="106"/>
      <c r="D162" s="106"/>
      <c r="E162" s="106"/>
      <c r="F162" s="112">
        <v>0</v>
      </c>
      <c r="G162" s="106"/>
      <c r="H162" s="106"/>
    </row>
    <row r="163" spans="1:8" ht="15">
      <c r="A163" s="37"/>
      <c r="B163" s="106" t="s">
        <v>1051</v>
      </c>
      <c r="C163" s="106"/>
      <c r="D163" s="106"/>
      <c r="E163" s="106"/>
      <c r="F163" s="121">
        <v>0</v>
      </c>
      <c r="G163" s="106"/>
      <c r="H163" s="115"/>
    </row>
    <row r="164" spans="1:8" ht="15">
      <c r="A164" s="37"/>
      <c r="B164" s="106"/>
      <c r="C164" s="106" t="s">
        <v>1050</v>
      </c>
      <c r="D164" s="106"/>
      <c r="E164" s="106"/>
      <c r="F164" s="106">
        <v>0</v>
      </c>
      <c r="G164" s="106"/>
      <c r="H164" s="106">
        <v>0</v>
      </c>
    </row>
    <row r="165" spans="1:8" ht="15">
      <c r="A165" s="37"/>
      <c r="B165" s="106"/>
      <c r="C165" s="106"/>
      <c r="D165" s="106"/>
      <c r="E165" s="106"/>
      <c r="F165" s="115"/>
      <c r="G165" s="106"/>
      <c r="H165" s="115"/>
    </row>
    <row r="166" spans="1:8" ht="15">
      <c r="A166" s="37"/>
      <c r="B166" s="106" t="s">
        <v>1049</v>
      </c>
      <c r="C166" s="106"/>
      <c r="D166" s="106"/>
      <c r="E166" s="106"/>
      <c r="F166" s="112">
        <v>0</v>
      </c>
      <c r="G166" s="106"/>
      <c r="H166" s="106">
        <v>0</v>
      </c>
    </row>
    <row r="167" spans="1:8" ht="15">
      <c r="A167" s="37"/>
      <c r="B167" s="115"/>
      <c r="C167" s="115"/>
      <c r="D167" s="115"/>
      <c r="E167" s="115"/>
      <c r="F167" s="115"/>
      <c r="G167" s="115"/>
      <c r="H167" s="115"/>
    </row>
    <row r="168" spans="1:8" ht="15">
      <c r="A168" s="37"/>
      <c r="B168" s="106"/>
      <c r="C168" s="106"/>
      <c r="D168" s="106"/>
      <c r="E168" s="106"/>
      <c r="F168" s="106"/>
      <c r="G168" s="106"/>
      <c r="H168" s="106"/>
    </row>
    <row r="169" spans="1:8" ht="15">
      <c r="A169" s="37"/>
      <c r="B169" s="106" t="s">
        <v>1048</v>
      </c>
      <c r="C169" s="106"/>
      <c r="D169" s="106"/>
      <c r="E169" s="106"/>
      <c r="F169" s="106"/>
      <c r="G169" s="106"/>
      <c r="H169" s="106"/>
    </row>
    <row r="170" spans="1:8" ht="15">
      <c r="A170" s="37"/>
      <c r="B170" s="106" t="s">
        <v>1047</v>
      </c>
      <c r="C170" s="106"/>
      <c r="D170" s="106"/>
      <c r="E170" s="106"/>
      <c r="F170" s="111"/>
      <c r="G170" s="111"/>
      <c r="H170" s="111"/>
    </row>
    <row r="171" spans="1:8" ht="15">
      <c r="A171" s="37"/>
      <c r="B171" s="106" t="s">
        <v>1046</v>
      </c>
      <c r="C171" s="106"/>
      <c r="D171" s="106"/>
      <c r="E171" s="106"/>
      <c r="F171" s="112">
        <v>0</v>
      </c>
      <c r="G171" s="111"/>
      <c r="H171" s="111"/>
    </row>
    <row r="172" spans="1:8" ht="15">
      <c r="A172" s="37"/>
      <c r="B172" s="106" t="s">
        <v>1045</v>
      </c>
      <c r="C172" s="106"/>
      <c r="D172" s="106"/>
      <c r="E172" s="106"/>
      <c r="F172" s="112">
        <v>0</v>
      </c>
      <c r="G172" s="111"/>
      <c r="H172" s="111"/>
    </row>
    <row r="173" spans="1:11" ht="15">
      <c r="A173" s="37"/>
      <c r="B173" s="106" t="s">
        <v>1044</v>
      </c>
      <c r="C173" s="106"/>
      <c r="D173" s="106"/>
      <c r="E173" s="106"/>
      <c r="F173" s="119"/>
      <c r="G173" s="120"/>
      <c r="H173" s="119"/>
      <c r="I173" s="118">
        <f>F173</f>
        <v>0</v>
      </c>
      <c r="J173" s="118">
        <f>H173</f>
        <v>0</v>
      </c>
      <c r="K173" t="s">
        <v>1037</v>
      </c>
    </row>
    <row r="174" spans="1:8" ht="15">
      <c r="A174" s="37"/>
      <c r="B174" s="106"/>
      <c r="C174" s="106" t="s">
        <v>1043</v>
      </c>
      <c r="D174" s="106"/>
      <c r="E174" s="106"/>
      <c r="F174" s="117">
        <v>0</v>
      </c>
      <c r="G174" s="117"/>
      <c r="H174" s="117">
        <v>0</v>
      </c>
    </row>
    <row r="175" spans="1:8" ht="15">
      <c r="A175" s="37"/>
      <c r="B175" s="106" t="s">
        <v>1042</v>
      </c>
      <c r="C175" s="106"/>
      <c r="D175" s="106"/>
      <c r="E175" s="106"/>
      <c r="F175" s="111"/>
      <c r="G175" s="111"/>
      <c r="H175" s="111"/>
    </row>
    <row r="176" spans="1:8" ht="15">
      <c r="A176" s="37"/>
      <c r="B176" s="106" t="s">
        <v>1041</v>
      </c>
      <c r="C176" s="106"/>
      <c r="D176" s="106"/>
      <c r="E176" s="106"/>
      <c r="F176" s="112">
        <v>0</v>
      </c>
      <c r="G176" s="111"/>
      <c r="H176" s="111"/>
    </row>
    <row r="177" spans="1:8" ht="15">
      <c r="A177" s="37"/>
      <c r="B177" s="106" t="s">
        <v>1040</v>
      </c>
      <c r="C177" s="106"/>
      <c r="D177" s="106"/>
      <c r="E177" s="106"/>
      <c r="F177" s="112">
        <v>0</v>
      </c>
      <c r="G177" s="111"/>
      <c r="H177" s="111"/>
    </row>
    <row r="178" spans="1:8" ht="15">
      <c r="A178" s="37"/>
      <c r="B178" s="106" t="s">
        <v>1039</v>
      </c>
      <c r="C178" s="106"/>
      <c r="D178" s="106"/>
      <c r="E178" s="106"/>
      <c r="F178" s="112">
        <v>0</v>
      </c>
      <c r="G178" s="111"/>
      <c r="H178" s="111"/>
    </row>
    <row r="179" spans="1:11" ht="15">
      <c r="A179" s="37"/>
      <c r="B179" s="106" t="s">
        <v>1038</v>
      </c>
      <c r="C179" s="106"/>
      <c r="D179" s="106"/>
      <c r="E179" s="106"/>
      <c r="F179" s="119"/>
      <c r="G179" s="120"/>
      <c r="H179" s="119"/>
      <c r="I179" s="118">
        <f>F179</f>
        <v>0</v>
      </c>
      <c r="J179" s="118">
        <f>H179</f>
        <v>0</v>
      </c>
      <c r="K179" t="s">
        <v>1037</v>
      </c>
    </row>
    <row r="180" spans="1:8" ht="15">
      <c r="A180" s="37"/>
      <c r="B180" s="106"/>
      <c r="C180" s="106" t="s">
        <v>1036</v>
      </c>
      <c r="D180" s="106"/>
      <c r="E180" s="106"/>
      <c r="F180" s="117">
        <v>0</v>
      </c>
      <c r="G180" s="117"/>
      <c r="H180" s="117">
        <v>0</v>
      </c>
    </row>
    <row r="181" spans="1:8" ht="15">
      <c r="A181" s="37"/>
      <c r="B181" s="106"/>
      <c r="C181" s="106"/>
      <c r="D181" s="106"/>
      <c r="E181" s="106"/>
      <c r="F181" s="114"/>
      <c r="G181" s="111"/>
      <c r="H181" s="114"/>
    </row>
    <row r="182" spans="1:8" ht="15">
      <c r="A182" s="37"/>
      <c r="B182" s="106" t="s">
        <v>1035</v>
      </c>
      <c r="C182" s="106"/>
      <c r="D182" s="106"/>
      <c r="E182" s="106"/>
      <c r="F182" s="116">
        <v>0</v>
      </c>
      <c r="G182" s="111"/>
      <c r="H182" s="116">
        <v>0</v>
      </c>
    </row>
    <row r="183" spans="1:8" ht="15">
      <c r="A183" s="50"/>
      <c r="B183" s="115"/>
      <c r="C183" s="115"/>
      <c r="D183" s="115"/>
      <c r="E183" s="115"/>
      <c r="F183" s="115"/>
      <c r="G183" s="115"/>
      <c r="H183" s="115"/>
    </row>
    <row r="184" spans="1:8" ht="15">
      <c r="A184" s="90"/>
      <c r="B184" s="106"/>
      <c r="C184" s="106"/>
      <c r="D184" s="106"/>
      <c r="E184" s="106"/>
      <c r="F184" s="106"/>
      <c r="G184" s="106"/>
      <c r="H184" s="106"/>
    </row>
    <row r="185" spans="1:8" ht="15">
      <c r="A185" s="37"/>
      <c r="B185" s="106" t="s">
        <v>1034</v>
      </c>
      <c r="C185" s="106"/>
      <c r="D185" s="106"/>
      <c r="E185" s="106"/>
      <c r="F185" s="116">
        <v>-31828</v>
      </c>
      <c r="G185" s="106"/>
      <c r="H185" s="116">
        <v>0</v>
      </c>
    </row>
    <row r="186" spans="1:8" ht="15">
      <c r="A186" s="37"/>
      <c r="B186" s="115"/>
      <c r="C186" s="115"/>
      <c r="D186" s="115"/>
      <c r="E186" s="115"/>
      <c r="F186" s="114"/>
      <c r="G186" s="115"/>
      <c r="H186" s="114"/>
    </row>
    <row r="187" spans="1:8" ht="15">
      <c r="A187" s="37"/>
      <c r="B187" s="113" t="s">
        <v>1033</v>
      </c>
      <c r="C187" s="113"/>
      <c r="D187" s="113"/>
      <c r="E187" s="113"/>
      <c r="F187" s="112">
        <v>73000</v>
      </c>
      <c r="G187" s="111"/>
      <c r="H187" s="111"/>
    </row>
    <row r="188" spans="1:11" ht="15.75" thickBot="1">
      <c r="A188" s="37"/>
      <c r="B188" s="110" t="s">
        <v>1032</v>
      </c>
      <c r="C188" s="110"/>
      <c r="D188" s="110"/>
      <c r="E188" s="110"/>
      <c r="F188" s="108">
        <v>-104828</v>
      </c>
      <c r="G188" s="109"/>
      <c r="H188" s="108">
        <v>0</v>
      </c>
      <c r="I188" s="107">
        <f>F188-'[1]bilancio UE'!J265</f>
        <v>0</v>
      </c>
      <c r="J188" s="107">
        <f>H188-'[1]bilancio UE'!K265</f>
        <v>0</v>
      </c>
      <c r="K188" t="s">
        <v>1031</v>
      </c>
    </row>
    <row r="189" spans="1:8" ht="15">
      <c r="A189" s="90"/>
      <c r="B189" s="106"/>
      <c r="C189" s="106"/>
      <c r="D189" s="106"/>
      <c r="E189" s="106"/>
      <c r="F189" s="106"/>
      <c r="G189" s="106"/>
      <c r="H189" s="106"/>
    </row>
    <row r="190" spans="1:8" ht="15">
      <c r="A190" s="90"/>
      <c r="B190" s="106"/>
      <c r="C190" s="106"/>
      <c r="D190" s="106"/>
      <c r="E190" s="106"/>
      <c r="F190" s="106"/>
      <c r="G190" s="106"/>
      <c r="H190" s="106"/>
    </row>
    <row r="191" ht="15">
      <c r="A191" s="90"/>
    </row>
  </sheetData>
  <sheetProtection/>
  <mergeCells count="2">
    <mergeCell ref="E3:F3"/>
    <mergeCell ref="B16:E16"/>
  </mergeCells>
  <printOptions horizontalCentered="1"/>
  <pageMargins left="0.5118110236220472" right="0.5118110236220472" top="0.9448818897637796" bottom="0.35433070866141736" header="0.1968503937007874" footer="0.11811023622047245"/>
  <pageSetup horizontalDpi="600" verticalDpi="600" orientation="portrait" paperSize="9" scale="88" r:id="rId1"/>
  <headerFooter>
    <oddHeader>&amp;L&amp;F&amp;C&amp;A&amp;R&amp;D  &amp;T</oddHeader>
    <oddFooter>&amp;LProf. A.G. Carbognin&amp;CIIS S. Ceccato Montecchio Maggiore VI&amp;R&amp;P/&amp;N</oddFooter>
  </headerFooter>
  <rowBreaks count="3" manualBreakCount="3">
    <brk id="47" min="1" max="7" man="1"/>
    <brk id="88" min="1" max="7" man="1"/>
    <brk id="130" min="1" max="7" man="1"/>
  </rowBreaks>
</worksheet>
</file>

<file path=xl/worksheets/sheet7.xml><?xml version="1.0" encoding="utf-8"?>
<worksheet xmlns="http://schemas.openxmlformats.org/spreadsheetml/2006/main" xmlns:r="http://schemas.openxmlformats.org/officeDocument/2006/relationships">
  <dimension ref="A1:N464"/>
  <sheetViews>
    <sheetView view="pageBreakPreview" zoomScale="90" zoomScaleSheetLayoutView="90" zoomScalePageLayoutView="0" workbookViewId="0" topLeftCell="A1">
      <selection activeCell="A8" sqref="A8:A444"/>
    </sheetView>
  </sheetViews>
  <sheetFormatPr defaultColWidth="9.140625" defaultRowHeight="15"/>
  <cols>
    <col min="1" max="1" width="13.7109375" style="90" bestFit="1" customWidth="1"/>
    <col min="2" max="2" width="6.140625" style="130" customWidth="1"/>
    <col min="3" max="3" width="4.28125" style="130" customWidth="1"/>
    <col min="4" max="4" width="6.8515625" style="130" customWidth="1"/>
    <col min="5" max="5" width="9.140625" style="130" customWidth="1"/>
    <col min="6" max="6" width="13.00390625" style="130" customWidth="1"/>
    <col min="7" max="8" width="2.7109375" style="130" customWidth="1"/>
    <col min="9" max="9" width="14.28125" style="130" customWidth="1"/>
    <col min="10" max="10" width="14.28125" style="186" customWidth="1"/>
    <col min="11" max="11" width="14.28125" style="178" customWidth="1"/>
    <col min="12" max="13" width="9.140625" style="130" customWidth="1"/>
    <col min="14" max="14" width="9.00390625" style="130" customWidth="1"/>
    <col min="15" max="16384" width="9.140625" style="130" customWidth="1"/>
  </cols>
  <sheetData>
    <row r="1" spans="1:11" ht="21" thickBot="1">
      <c r="A1" s="84" t="s">
        <v>1025</v>
      </c>
      <c r="B1" s="201" t="s">
        <v>1165</v>
      </c>
      <c r="C1" s="201"/>
      <c r="D1" s="201"/>
      <c r="E1" s="201"/>
      <c r="F1" s="201"/>
      <c r="G1" s="201"/>
      <c r="H1" s="201"/>
      <c r="I1" s="201"/>
      <c r="J1" s="201"/>
      <c r="K1" s="201"/>
    </row>
    <row r="2" spans="1:11" ht="12.75">
      <c r="A2" s="87"/>
      <c r="B2" s="202" t="s">
        <v>1166</v>
      </c>
      <c r="C2" s="203"/>
      <c r="D2" s="203"/>
      <c r="E2" s="203"/>
      <c r="F2" s="203"/>
      <c r="G2" s="203"/>
      <c r="H2" s="203"/>
      <c r="I2" s="203"/>
      <c r="J2" s="203"/>
      <c r="K2" s="203"/>
    </row>
    <row r="3" spans="1:11" ht="12.75">
      <c r="A3" s="39"/>
      <c r="B3" s="202" t="s">
        <v>1167</v>
      </c>
      <c r="C3" s="203"/>
      <c r="D3" s="203"/>
      <c r="E3" s="203"/>
      <c r="F3" s="203"/>
      <c r="G3" s="203"/>
      <c r="H3" s="203"/>
      <c r="I3" s="203"/>
      <c r="J3" s="203"/>
      <c r="K3" s="203"/>
    </row>
    <row r="4" spans="1:11" ht="12.75">
      <c r="A4" s="39"/>
      <c r="B4" s="202" t="s">
        <v>1168</v>
      </c>
      <c r="C4" s="203"/>
      <c r="D4" s="203"/>
      <c r="E4" s="203"/>
      <c r="F4" s="203"/>
      <c r="G4" s="203"/>
      <c r="H4" s="203"/>
      <c r="I4" s="203"/>
      <c r="J4" s="203"/>
      <c r="K4" s="203"/>
    </row>
    <row r="5" spans="1:11" ht="12.75">
      <c r="A5" s="39"/>
      <c r="B5" s="157"/>
      <c r="C5" s="157"/>
      <c r="D5" s="157"/>
      <c r="E5" s="157"/>
      <c r="F5" s="157"/>
      <c r="G5" s="157"/>
      <c r="H5" s="157"/>
      <c r="I5" s="157"/>
      <c r="J5" s="158"/>
      <c r="K5" s="159"/>
    </row>
    <row r="6" spans="1:11" ht="15.75">
      <c r="A6" s="39"/>
      <c r="B6" s="204" t="s">
        <v>1169</v>
      </c>
      <c r="C6" s="204"/>
      <c r="D6" s="204"/>
      <c r="E6" s="204"/>
      <c r="F6" s="204"/>
      <c r="G6" s="204"/>
      <c r="H6" s="204"/>
      <c r="I6" s="204"/>
      <c r="J6" s="204"/>
      <c r="K6" s="204"/>
    </row>
    <row r="7" spans="1:11" ht="15.75">
      <c r="A7" s="39"/>
      <c r="C7" s="160"/>
      <c r="D7" s="160"/>
      <c r="E7" s="160"/>
      <c r="F7" s="205" t="s">
        <v>1170</v>
      </c>
      <c r="G7" s="205"/>
      <c r="H7" s="205"/>
      <c r="I7" s="205"/>
      <c r="J7" s="161" t="s">
        <v>1171</v>
      </c>
      <c r="K7" s="162" t="s">
        <v>1171</v>
      </c>
    </row>
    <row r="8" spans="1:11" ht="15.75">
      <c r="A8" s="39"/>
      <c r="B8" s="163" t="s">
        <v>1157</v>
      </c>
      <c r="D8" s="164"/>
      <c r="E8" s="164"/>
      <c r="F8" s="164"/>
      <c r="G8" s="164"/>
      <c r="H8" s="164"/>
      <c r="I8" s="164"/>
      <c r="J8" s="165">
        <v>40178</v>
      </c>
      <c r="K8" s="166">
        <v>39813</v>
      </c>
    </row>
    <row r="9" spans="1:11" ht="12.75">
      <c r="A9" s="39"/>
      <c r="B9" s="164" t="s">
        <v>1172</v>
      </c>
      <c r="J9" s="167">
        <v>0</v>
      </c>
      <c r="K9" s="167"/>
    </row>
    <row r="10" spans="1:11" ht="12.75">
      <c r="A10" s="39"/>
      <c r="B10" s="200" t="s">
        <v>1173</v>
      </c>
      <c r="C10" s="200"/>
      <c r="D10" s="200"/>
      <c r="E10" s="200"/>
      <c r="F10" s="200"/>
      <c r="G10" s="200"/>
      <c r="H10" s="200"/>
      <c r="I10" s="200"/>
      <c r="J10" s="167"/>
      <c r="K10" s="167"/>
    </row>
    <row r="11" spans="1:11" ht="12.75">
      <c r="A11" s="39"/>
      <c r="B11" s="130" t="s">
        <v>1174</v>
      </c>
      <c r="J11" s="167"/>
      <c r="K11" s="167"/>
    </row>
    <row r="12" spans="1:11" ht="12.75">
      <c r="A12" s="39"/>
      <c r="B12" s="168" t="s">
        <v>1175</v>
      </c>
      <c r="C12" s="130" t="s">
        <v>1176</v>
      </c>
      <c r="J12" s="167">
        <v>30080</v>
      </c>
      <c r="K12" s="167"/>
    </row>
    <row r="13" spans="1:11" ht="12.75">
      <c r="A13" s="39"/>
      <c r="B13" s="168" t="s">
        <v>1177</v>
      </c>
      <c r="C13" s="130" t="s">
        <v>1178</v>
      </c>
      <c r="J13" s="167">
        <v>0</v>
      </c>
      <c r="K13" s="167"/>
    </row>
    <row r="14" spans="1:11" ht="12.75">
      <c r="A14" s="39"/>
      <c r="B14" s="168" t="s">
        <v>1179</v>
      </c>
      <c r="C14" s="130" t="s">
        <v>1180</v>
      </c>
      <c r="J14" s="167">
        <v>0</v>
      </c>
      <c r="K14" s="167"/>
    </row>
    <row r="15" spans="1:11" ht="12.75">
      <c r="A15" s="39"/>
      <c r="B15" s="168" t="s">
        <v>1181</v>
      </c>
      <c r="C15" s="130" t="s">
        <v>1182</v>
      </c>
      <c r="J15" s="167">
        <v>0</v>
      </c>
      <c r="K15" s="167"/>
    </row>
    <row r="16" spans="1:11" ht="12.75">
      <c r="A16" s="39"/>
      <c r="B16" s="168" t="s">
        <v>1183</v>
      </c>
      <c r="C16" s="130" t="s">
        <v>1184</v>
      </c>
      <c r="J16" s="167">
        <v>0</v>
      </c>
      <c r="K16" s="167"/>
    </row>
    <row r="17" spans="1:11" ht="12.75">
      <c r="A17" s="39"/>
      <c r="B17" s="168" t="s">
        <v>1185</v>
      </c>
      <c r="C17" s="130" t="s">
        <v>1186</v>
      </c>
      <c r="J17" s="167">
        <v>0</v>
      </c>
      <c r="K17" s="167"/>
    </row>
    <row r="18" spans="1:11" ht="12.75">
      <c r="A18" s="39"/>
      <c r="B18" s="168" t="s">
        <v>1187</v>
      </c>
      <c r="C18" s="130" t="s">
        <v>1188</v>
      </c>
      <c r="J18" s="169">
        <v>0</v>
      </c>
      <c r="K18" s="169"/>
    </row>
    <row r="19" spans="1:11" ht="12.75">
      <c r="A19" s="39"/>
      <c r="F19" s="130" t="s">
        <v>1189</v>
      </c>
      <c r="J19" s="167">
        <v>30080</v>
      </c>
      <c r="K19" s="167">
        <v>0</v>
      </c>
    </row>
    <row r="20" spans="1:11" ht="12.75">
      <c r="A20" s="39"/>
      <c r="B20" s="130" t="s">
        <v>1190</v>
      </c>
      <c r="J20" s="167"/>
      <c r="K20" s="167"/>
    </row>
    <row r="21" spans="1:11" ht="12.75">
      <c r="A21" s="39"/>
      <c r="B21" s="168" t="s">
        <v>1191</v>
      </c>
      <c r="C21" s="130" t="s">
        <v>1192</v>
      </c>
      <c r="J21" s="167">
        <v>200000</v>
      </c>
      <c r="K21" s="167"/>
    </row>
    <row r="22" spans="1:11" ht="12.75">
      <c r="A22" s="39"/>
      <c r="B22" s="168" t="s">
        <v>1193</v>
      </c>
      <c r="C22" s="130" t="s">
        <v>1194</v>
      </c>
      <c r="J22" s="167">
        <v>350000</v>
      </c>
      <c r="K22" s="167"/>
    </row>
    <row r="23" spans="1:11" ht="12.75">
      <c r="A23" s="39"/>
      <c r="B23" s="168" t="s">
        <v>1179</v>
      </c>
      <c r="C23" s="130" t="s">
        <v>1195</v>
      </c>
      <c r="J23" s="167">
        <v>0</v>
      </c>
      <c r="K23" s="167"/>
    </row>
    <row r="24" spans="1:11" ht="12.75">
      <c r="A24" s="39"/>
      <c r="B24" s="168" t="s">
        <v>1196</v>
      </c>
      <c r="C24" s="130" t="s">
        <v>1197</v>
      </c>
      <c r="J24" s="167">
        <v>0</v>
      </c>
      <c r="K24" s="167"/>
    </row>
    <row r="25" spans="1:11" ht="12.75">
      <c r="A25" s="39"/>
      <c r="B25" s="168" t="s">
        <v>1198</v>
      </c>
      <c r="C25" s="130" t="s">
        <v>1199</v>
      </c>
      <c r="J25" s="169">
        <v>0</v>
      </c>
      <c r="K25" s="169"/>
    </row>
    <row r="26" spans="1:11" ht="12.75">
      <c r="A26" s="39"/>
      <c r="F26" s="130" t="s">
        <v>1200</v>
      </c>
      <c r="J26" s="170">
        <v>550000</v>
      </c>
      <c r="K26" s="170">
        <v>0</v>
      </c>
    </row>
    <row r="27" spans="1:11" ht="12.75">
      <c r="A27" s="39"/>
      <c r="B27" s="130" t="s">
        <v>1201</v>
      </c>
      <c r="J27" s="167"/>
      <c r="K27" s="167"/>
    </row>
    <row r="28" spans="1:11" ht="12.75">
      <c r="A28" s="39"/>
      <c r="B28" s="168" t="s">
        <v>1191</v>
      </c>
      <c r="C28" s="130" t="s">
        <v>1202</v>
      </c>
      <c r="J28" s="167"/>
      <c r="K28" s="167"/>
    </row>
    <row r="29" spans="1:11" ht="12.75">
      <c r="A29" s="39"/>
      <c r="C29" s="130" t="s">
        <v>1203</v>
      </c>
      <c r="J29" s="167">
        <v>0</v>
      </c>
      <c r="K29" s="167"/>
    </row>
    <row r="30" spans="1:11" ht="12.75">
      <c r="A30" s="39"/>
      <c r="C30" s="130" t="s">
        <v>1204</v>
      </c>
      <c r="J30" s="167">
        <v>0</v>
      </c>
      <c r="K30" s="167"/>
    </row>
    <row r="31" spans="1:11" ht="12.75">
      <c r="A31" s="39"/>
      <c r="C31" s="130" t="s">
        <v>1205</v>
      </c>
      <c r="J31" s="167">
        <v>0</v>
      </c>
      <c r="K31" s="167"/>
    </row>
    <row r="32" spans="1:11" ht="12.75">
      <c r="A32" s="39"/>
      <c r="C32" s="130" t="s">
        <v>1206</v>
      </c>
      <c r="J32" s="169">
        <v>0</v>
      </c>
      <c r="K32" s="169"/>
    </row>
    <row r="33" spans="1:11" ht="12.75">
      <c r="A33" s="39"/>
      <c r="F33" s="130" t="s">
        <v>1207</v>
      </c>
      <c r="J33" s="167">
        <v>0</v>
      </c>
      <c r="K33" s="167">
        <v>0</v>
      </c>
    </row>
    <row r="34" spans="2:11" ht="12.75">
      <c r="B34" s="168" t="s">
        <v>1193</v>
      </c>
      <c r="C34" s="130" t="s">
        <v>1208</v>
      </c>
      <c r="J34" s="167"/>
      <c r="K34" s="167"/>
    </row>
    <row r="35" spans="1:11" ht="12.75">
      <c r="A35" s="39"/>
      <c r="C35" s="130" t="s">
        <v>1209</v>
      </c>
      <c r="J35" s="167">
        <v>0</v>
      </c>
      <c r="K35" s="167"/>
    </row>
    <row r="36" spans="3:11" ht="12.75">
      <c r="C36" s="130" t="s">
        <v>1210</v>
      </c>
      <c r="J36" s="167">
        <v>0</v>
      </c>
      <c r="K36" s="167"/>
    </row>
    <row r="37" spans="1:11" ht="12.75">
      <c r="A37" s="39"/>
      <c r="C37" s="130" t="s">
        <v>1211</v>
      </c>
      <c r="J37" s="169">
        <v>0</v>
      </c>
      <c r="K37" s="169"/>
    </row>
    <row r="38" spans="1:11" ht="12.75">
      <c r="A38" s="39"/>
      <c r="F38" s="130" t="s">
        <v>1212</v>
      </c>
      <c r="J38" s="167">
        <v>0</v>
      </c>
      <c r="K38" s="167">
        <v>0</v>
      </c>
    </row>
    <row r="39" spans="1:11" ht="12.75">
      <c r="A39" s="39"/>
      <c r="C39" s="130" t="s">
        <v>1213</v>
      </c>
      <c r="J39" s="167">
        <v>0</v>
      </c>
      <c r="K39" s="167"/>
    </row>
    <row r="40" spans="2:11" ht="12.75">
      <c r="B40" s="168"/>
      <c r="C40" s="130" t="s">
        <v>1210</v>
      </c>
      <c r="J40" s="167">
        <v>0</v>
      </c>
      <c r="K40" s="167"/>
    </row>
    <row r="41" spans="1:11" ht="12.75">
      <c r="A41" s="39"/>
      <c r="C41" s="130" t="s">
        <v>1211</v>
      </c>
      <c r="J41" s="169">
        <v>0</v>
      </c>
      <c r="K41" s="169"/>
    </row>
    <row r="42" spans="1:11" ht="12.75">
      <c r="A42" s="39"/>
      <c r="F42" s="130" t="s">
        <v>1214</v>
      </c>
      <c r="J42" s="167">
        <v>0</v>
      </c>
      <c r="K42" s="171">
        <v>0</v>
      </c>
    </row>
    <row r="43" spans="1:11" ht="12.75">
      <c r="A43" s="39"/>
      <c r="C43" s="130" t="s">
        <v>1215</v>
      </c>
      <c r="J43" s="167">
        <v>0</v>
      </c>
      <c r="K43" s="167"/>
    </row>
    <row r="44" spans="3:11" ht="12.75">
      <c r="C44" s="130" t="s">
        <v>1210</v>
      </c>
      <c r="J44" s="167">
        <v>0</v>
      </c>
      <c r="K44" s="167"/>
    </row>
    <row r="45" spans="1:11" ht="12.75">
      <c r="A45" s="39"/>
      <c r="C45" s="130" t="s">
        <v>1211</v>
      </c>
      <c r="J45" s="169">
        <v>0</v>
      </c>
      <c r="K45" s="169"/>
    </row>
    <row r="46" spans="1:11" ht="12.75">
      <c r="A46" s="39"/>
      <c r="F46" s="130" t="s">
        <v>1216</v>
      </c>
      <c r="J46" s="167">
        <v>0</v>
      </c>
      <c r="K46" s="167">
        <v>0</v>
      </c>
    </row>
    <row r="47" spans="1:11" ht="12.75">
      <c r="A47" s="39"/>
      <c r="C47" s="130" t="s">
        <v>1217</v>
      </c>
      <c r="F47" s="172"/>
      <c r="J47" s="167">
        <v>0</v>
      </c>
      <c r="K47" s="167"/>
    </row>
    <row r="48" spans="3:11" ht="12.75">
      <c r="C48" s="130" t="s">
        <v>1210</v>
      </c>
      <c r="J48" s="167">
        <v>0</v>
      </c>
      <c r="K48" s="167"/>
    </row>
    <row r="49" spans="1:11" ht="12.75">
      <c r="A49" s="39"/>
      <c r="C49" s="130" t="s">
        <v>1211</v>
      </c>
      <c r="J49" s="169">
        <v>0</v>
      </c>
      <c r="K49" s="167"/>
    </row>
    <row r="50" spans="1:11" ht="12.75">
      <c r="A50" s="39"/>
      <c r="F50" s="130" t="s">
        <v>1218</v>
      </c>
      <c r="J50" s="169">
        <v>0</v>
      </c>
      <c r="K50" s="173">
        <v>0</v>
      </c>
    </row>
    <row r="51" spans="1:11" ht="12.75">
      <c r="A51" s="39"/>
      <c r="F51" s="130" t="s">
        <v>1219</v>
      </c>
      <c r="J51" s="167">
        <v>0</v>
      </c>
      <c r="K51" s="167">
        <v>0</v>
      </c>
    </row>
    <row r="52" spans="1:11" ht="12.75">
      <c r="A52" s="39"/>
      <c r="B52" s="168" t="s">
        <v>1179</v>
      </c>
      <c r="C52" s="130" t="s">
        <v>1220</v>
      </c>
      <c r="J52" s="167">
        <v>0</v>
      </c>
      <c r="K52" s="167"/>
    </row>
    <row r="53" spans="1:11" ht="12.75">
      <c r="A53" s="39"/>
      <c r="B53" s="168" t="s">
        <v>1181</v>
      </c>
      <c r="C53" s="130" t="s">
        <v>1221</v>
      </c>
      <c r="J53" s="169">
        <v>0</v>
      </c>
      <c r="K53" s="169"/>
    </row>
    <row r="54" spans="1:11" ht="12.75">
      <c r="A54" s="39"/>
      <c r="F54" s="130" t="s">
        <v>1222</v>
      </c>
      <c r="J54" s="167">
        <v>0</v>
      </c>
      <c r="K54" s="167">
        <v>0</v>
      </c>
    </row>
    <row r="55" spans="1:11" ht="13.5" thickBot="1">
      <c r="A55" s="39"/>
      <c r="B55" s="164" t="s">
        <v>1223</v>
      </c>
      <c r="J55" s="174">
        <v>580080</v>
      </c>
      <c r="K55" s="174">
        <v>0</v>
      </c>
    </row>
    <row r="56" spans="1:11" ht="13.5" thickTop="1">
      <c r="A56" s="39"/>
      <c r="B56" s="164" t="s">
        <v>1145</v>
      </c>
      <c r="J56" s="167"/>
      <c r="K56" s="167"/>
    </row>
    <row r="57" spans="1:11" ht="12.75">
      <c r="A57" s="39"/>
      <c r="B57" s="130" t="s">
        <v>1224</v>
      </c>
      <c r="J57" s="167"/>
      <c r="K57" s="167"/>
    </row>
    <row r="58" spans="1:11" ht="12.75">
      <c r="A58" s="39"/>
      <c r="B58" s="168" t="s">
        <v>1191</v>
      </c>
      <c r="C58" s="130" t="s">
        <v>1225</v>
      </c>
      <c r="J58" s="167">
        <v>0</v>
      </c>
      <c r="K58" s="170"/>
    </row>
    <row r="59" spans="1:11" ht="12.75">
      <c r="A59" s="39"/>
      <c r="B59" s="168" t="s">
        <v>1193</v>
      </c>
      <c r="C59" s="130" t="s">
        <v>1226</v>
      </c>
      <c r="J59" s="167">
        <v>0</v>
      </c>
      <c r="K59" s="170"/>
    </row>
    <row r="60" spans="1:11" ht="12.75">
      <c r="A60" s="39"/>
      <c r="B60" s="168" t="s">
        <v>1179</v>
      </c>
      <c r="C60" s="130" t="s">
        <v>1227</v>
      </c>
      <c r="J60" s="167">
        <v>0</v>
      </c>
      <c r="K60" s="170"/>
    </row>
    <row r="61" spans="1:11" ht="12.75">
      <c r="A61" s="39"/>
      <c r="B61" s="168" t="s">
        <v>1181</v>
      </c>
      <c r="C61" s="130" t="s">
        <v>1228</v>
      </c>
      <c r="J61" s="167">
        <v>0</v>
      </c>
      <c r="K61" s="170"/>
    </row>
    <row r="62" spans="1:11" ht="12.75">
      <c r="A62" s="39"/>
      <c r="B62" s="168" t="s">
        <v>1183</v>
      </c>
      <c r="C62" s="130" t="s">
        <v>1229</v>
      </c>
      <c r="J62" s="169">
        <v>0</v>
      </c>
      <c r="K62" s="175"/>
    </row>
    <row r="63" spans="1:11" ht="12.75">
      <c r="A63" s="39"/>
      <c r="F63" s="130" t="s">
        <v>1189</v>
      </c>
      <c r="J63" s="167">
        <v>0</v>
      </c>
      <c r="K63" s="167">
        <v>0</v>
      </c>
    </row>
    <row r="64" spans="1:11" ht="12.75">
      <c r="A64" s="39"/>
      <c r="B64" s="130" t="s">
        <v>1230</v>
      </c>
      <c r="J64" s="167"/>
      <c r="K64" s="167"/>
    </row>
    <row r="65" spans="1:11" ht="12.75">
      <c r="A65" s="39"/>
      <c r="B65" s="168" t="s">
        <v>1191</v>
      </c>
      <c r="C65" s="130" t="s">
        <v>1231</v>
      </c>
      <c r="J65" s="167">
        <v>0</v>
      </c>
      <c r="K65" s="167"/>
    </row>
    <row r="66" spans="3:11" ht="12.75">
      <c r="C66" s="130" t="s">
        <v>1210</v>
      </c>
      <c r="J66" s="167">
        <v>0</v>
      </c>
      <c r="K66" s="167"/>
    </row>
    <row r="67" spans="1:11" ht="12.75">
      <c r="A67" s="39"/>
      <c r="C67" s="130" t="s">
        <v>1211</v>
      </c>
      <c r="F67" s="172"/>
      <c r="J67" s="169">
        <v>0</v>
      </c>
      <c r="K67" s="169"/>
    </row>
    <row r="68" spans="1:11" ht="12.75">
      <c r="A68" s="39"/>
      <c r="F68" s="130" t="s">
        <v>1207</v>
      </c>
      <c r="J68" s="167">
        <v>0</v>
      </c>
      <c r="K68" s="167">
        <v>0</v>
      </c>
    </row>
    <row r="69" spans="1:11" ht="12.75">
      <c r="A69" s="39"/>
      <c r="B69" s="168" t="s">
        <v>1193</v>
      </c>
      <c r="C69" s="130" t="s">
        <v>1232</v>
      </c>
      <c r="J69" s="167">
        <v>0</v>
      </c>
      <c r="K69" s="167"/>
    </row>
    <row r="70" spans="1:11" ht="12.75">
      <c r="A70" s="39"/>
      <c r="B70" s="168" t="s">
        <v>1179</v>
      </c>
      <c r="C70" s="130" t="s">
        <v>1233</v>
      </c>
      <c r="J70" s="167">
        <v>0</v>
      </c>
      <c r="K70" s="167"/>
    </row>
    <row r="71" spans="1:11" ht="12.75">
      <c r="A71" s="39"/>
      <c r="B71" s="168" t="s">
        <v>1181</v>
      </c>
      <c r="C71" s="130" t="s">
        <v>1234</v>
      </c>
      <c r="J71" s="167">
        <v>0</v>
      </c>
      <c r="K71" s="167"/>
    </row>
    <row r="72" spans="1:11" ht="12.75">
      <c r="A72" s="39"/>
      <c r="B72" s="176" t="s">
        <v>1235</v>
      </c>
      <c r="C72" s="177" t="s">
        <v>1236</v>
      </c>
      <c r="D72" s="177"/>
      <c r="E72" s="177"/>
      <c r="J72" s="167">
        <v>5552</v>
      </c>
      <c r="K72" s="167"/>
    </row>
    <row r="73" spans="1:11" ht="12.75">
      <c r="A73" s="39"/>
      <c r="B73" s="176" t="s">
        <v>1237</v>
      </c>
      <c r="C73" s="177" t="s">
        <v>1238</v>
      </c>
      <c r="D73" s="177"/>
      <c r="E73" s="177"/>
      <c r="J73" s="167">
        <v>0</v>
      </c>
      <c r="K73" s="167"/>
    </row>
    <row r="74" spans="1:10" ht="12.75">
      <c r="A74" s="39"/>
      <c r="B74" s="168" t="s">
        <v>1183</v>
      </c>
      <c r="C74" s="130" t="s">
        <v>1239</v>
      </c>
      <c r="F74" s="172"/>
      <c r="J74" s="167">
        <v>0</v>
      </c>
    </row>
    <row r="75" spans="3:11" ht="12.75">
      <c r="C75" s="130" t="s">
        <v>1210</v>
      </c>
      <c r="J75" s="167">
        <v>0</v>
      </c>
      <c r="K75" s="167"/>
    </row>
    <row r="76" spans="1:11" ht="12.75">
      <c r="A76" s="39"/>
      <c r="C76" s="130" t="s">
        <v>1211</v>
      </c>
      <c r="J76" s="169">
        <v>0</v>
      </c>
      <c r="K76" s="169"/>
    </row>
    <row r="77" spans="1:11" ht="12.75">
      <c r="A77" s="39"/>
      <c r="F77" s="130" t="s">
        <v>1240</v>
      </c>
      <c r="J77" s="167">
        <v>0</v>
      </c>
      <c r="K77" s="167">
        <v>0</v>
      </c>
    </row>
    <row r="78" spans="1:11" ht="12.75">
      <c r="A78" s="39"/>
      <c r="F78" s="130" t="s">
        <v>1200</v>
      </c>
      <c r="J78" s="167">
        <v>5552</v>
      </c>
      <c r="K78" s="167">
        <v>0</v>
      </c>
    </row>
    <row r="79" spans="1:11" ht="12.75">
      <c r="A79" s="39"/>
      <c r="B79" s="130" t="s">
        <v>1241</v>
      </c>
      <c r="J79" s="167"/>
      <c r="K79" s="167"/>
    </row>
    <row r="80" spans="1:11" ht="12.75">
      <c r="A80" s="39"/>
      <c r="B80" s="168" t="s">
        <v>1191</v>
      </c>
      <c r="C80" s="130" t="s">
        <v>1242</v>
      </c>
      <c r="J80" s="167">
        <v>0</v>
      </c>
      <c r="K80" s="167"/>
    </row>
    <row r="81" spans="1:11" ht="12.75">
      <c r="A81" s="39"/>
      <c r="B81" s="168" t="s">
        <v>1193</v>
      </c>
      <c r="C81" s="130" t="s">
        <v>1243</v>
      </c>
      <c r="J81" s="167">
        <v>0</v>
      </c>
      <c r="K81" s="167"/>
    </row>
    <row r="82" spans="1:11" ht="12.75">
      <c r="A82" s="39"/>
      <c r="B82" s="168" t="s">
        <v>1179</v>
      </c>
      <c r="C82" s="130" t="s">
        <v>1244</v>
      </c>
      <c r="J82" s="167">
        <v>0</v>
      </c>
      <c r="K82" s="167"/>
    </row>
    <row r="83" spans="1:11" ht="12.75">
      <c r="A83" s="39"/>
      <c r="B83" s="168" t="s">
        <v>1181</v>
      </c>
      <c r="C83" s="130" t="s">
        <v>1245</v>
      </c>
      <c r="J83" s="167">
        <v>0</v>
      </c>
      <c r="K83" s="167"/>
    </row>
    <row r="84" spans="1:11" ht="12.75">
      <c r="A84" s="39"/>
      <c r="B84" s="168" t="s">
        <v>1183</v>
      </c>
      <c r="C84" s="130" t="s">
        <v>1246</v>
      </c>
      <c r="J84" s="167">
        <v>0</v>
      </c>
      <c r="K84" s="167"/>
    </row>
    <row r="85" spans="1:11" ht="12.75">
      <c r="A85" s="39"/>
      <c r="B85" s="168" t="s">
        <v>1185</v>
      </c>
      <c r="C85" s="130" t="s">
        <v>1220</v>
      </c>
      <c r="J85" s="169">
        <v>0</v>
      </c>
      <c r="K85" s="169"/>
    </row>
    <row r="86" spans="1:11" ht="12.75">
      <c r="A86" s="39"/>
      <c r="F86" s="130" t="s">
        <v>1222</v>
      </c>
      <c r="J86" s="167">
        <v>0</v>
      </c>
      <c r="K86" s="167">
        <v>0</v>
      </c>
    </row>
    <row r="87" spans="1:11" ht="12.75">
      <c r="A87" s="39"/>
      <c r="B87" s="130" t="s">
        <v>1247</v>
      </c>
      <c r="J87" s="167"/>
      <c r="K87" s="167"/>
    </row>
    <row r="88" spans="1:11" ht="12.75">
      <c r="A88" s="39"/>
      <c r="B88" s="168" t="s">
        <v>1191</v>
      </c>
      <c r="C88" s="130" t="s">
        <v>1248</v>
      </c>
      <c r="J88" s="167">
        <v>553457</v>
      </c>
      <c r="K88" s="167"/>
    </row>
    <row r="89" spans="1:11" ht="12.75">
      <c r="A89" s="39"/>
      <c r="B89" s="168" t="s">
        <v>1193</v>
      </c>
      <c r="C89" s="130" t="s">
        <v>1249</v>
      </c>
      <c r="J89" s="167">
        <v>0</v>
      </c>
      <c r="K89" s="167"/>
    </row>
    <row r="90" spans="1:11" ht="12.75">
      <c r="A90" s="39"/>
      <c r="B90" s="168" t="s">
        <v>1179</v>
      </c>
      <c r="C90" s="130" t="s">
        <v>1250</v>
      </c>
      <c r="J90" s="169">
        <v>0</v>
      </c>
      <c r="K90" s="169"/>
    </row>
    <row r="91" spans="1:11" ht="12.75">
      <c r="A91" s="39"/>
      <c r="F91" s="130" t="s">
        <v>1251</v>
      </c>
      <c r="J91" s="167">
        <v>553457</v>
      </c>
      <c r="K91" s="167">
        <v>0</v>
      </c>
    </row>
    <row r="92" spans="1:11" ht="13.5" thickBot="1">
      <c r="A92" s="39"/>
      <c r="B92" s="164" t="s">
        <v>1252</v>
      </c>
      <c r="J92" s="174">
        <v>559009</v>
      </c>
      <c r="K92" s="174">
        <v>0</v>
      </c>
    </row>
    <row r="93" spans="1:11" ht="13.5" thickTop="1">
      <c r="A93" s="39"/>
      <c r="B93" s="164" t="s">
        <v>1137</v>
      </c>
      <c r="J93" s="167">
        <v>3200</v>
      </c>
      <c r="K93" s="167"/>
    </row>
    <row r="94" spans="1:11" ht="12.75">
      <c r="A94" s="39"/>
      <c r="B94" s="130" t="s">
        <v>1253</v>
      </c>
      <c r="J94" s="167">
        <v>0</v>
      </c>
      <c r="K94" s="167"/>
    </row>
    <row r="95" spans="1:11" ht="12.75">
      <c r="A95" s="39"/>
      <c r="B95" s="130" t="s">
        <v>1254</v>
      </c>
      <c r="J95" s="167">
        <v>0</v>
      </c>
      <c r="K95" s="167"/>
    </row>
    <row r="96" spans="1:11" ht="12.75">
      <c r="A96" s="39"/>
      <c r="B96" s="164" t="s">
        <v>1255</v>
      </c>
      <c r="J96" s="179">
        <v>3200</v>
      </c>
      <c r="K96" s="179">
        <v>0</v>
      </c>
    </row>
    <row r="97" spans="1:11" ht="16.5" thickBot="1">
      <c r="A97" s="39"/>
      <c r="B97" s="160" t="s">
        <v>1256</v>
      </c>
      <c r="J97" s="174">
        <v>1142289</v>
      </c>
      <c r="K97" s="174">
        <v>0</v>
      </c>
    </row>
    <row r="98" spans="1:11" ht="16.5" thickTop="1">
      <c r="A98" s="39"/>
      <c r="B98" s="160" t="s">
        <v>1135</v>
      </c>
      <c r="C98" s="164"/>
      <c r="D98" s="164"/>
      <c r="E98" s="164"/>
      <c r="F98" s="164"/>
      <c r="G98" s="164"/>
      <c r="H98" s="164"/>
      <c r="I98" s="164"/>
      <c r="J98" s="165">
        <v>40178</v>
      </c>
      <c r="K98" s="165">
        <v>39813</v>
      </c>
    </row>
    <row r="99" spans="1:11" ht="12.75">
      <c r="A99" s="39"/>
      <c r="B99" s="164" t="s">
        <v>1134</v>
      </c>
      <c r="J99" s="167"/>
      <c r="K99" s="167"/>
    </row>
    <row r="100" spans="1:11" ht="12.75">
      <c r="A100" s="39"/>
      <c r="B100" s="130" t="s">
        <v>1257</v>
      </c>
      <c r="J100" s="167">
        <v>1000000</v>
      </c>
      <c r="K100" s="167"/>
    </row>
    <row r="101" spans="1:11" ht="12.75">
      <c r="A101" s="39"/>
      <c r="B101" s="130" t="s">
        <v>1258</v>
      </c>
      <c r="J101" s="167">
        <v>0</v>
      </c>
      <c r="K101" s="167"/>
    </row>
    <row r="102" spans="1:11" ht="12.75">
      <c r="A102" s="39"/>
      <c r="B102" s="130" t="s">
        <v>1259</v>
      </c>
      <c r="J102" s="167">
        <v>0</v>
      </c>
      <c r="K102" s="167"/>
    </row>
    <row r="103" spans="1:11" ht="12.75">
      <c r="A103" s="39"/>
      <c r="B103" s="130" t="s">
        <v>1260</v>
      </c>
      <c r="J103" s="167">
        <v>4500</v>
      </c>
      <c r="K103" s="167"/>
    </row>
    <row r="104" spans="1:11" ht="12.75">
      <c r="A104" s="39"/>
      <c r="B104" s="177" t="s">
        <v>1261</v>
      </c>
      <c r="C104" s="177"/>
      <c r="D104" s="177"/>
      <c r="E104" s="177"/>
      <c r="F104" s="177"/>
      <c r="J104" s="167">
        <v>6000</v>
      </c>
      <c r="K104" s="167"/>
    </row>
    <row r="105" spans="1:11" ht="12.75">
      <c r="A105" s="39"/>
      <c r="B105" s="177" t="s">
        <v>1262</v>
      </c>
      <c r="C105" s="177"/>
      <c r="D105" s="177"/>
      <c r="E105" s="177"/>
      <c r="F105" s="177"/>
      <c r="J105" s="167">
        <v>0</v>
      </c>
      <c r="K105" s="167"/>
    </row>
    <row r="106" spans="1:11" ht="12.75">
      <c r="A106" s="39"/>
      <c r="B106" s="130" t="s">
        <v>1263</v>
      </c>
      <c r="J106" s="167">
        <v>22560</v>
      </c>
      <c r="K106" s="167"/>
    </row>
    <row r="107" spans="1:11" ht="12.75">
      <c r="A107" s="39"/>
      <c r="C107" s="130" t="s">
        <v>1126</v>
      </c>
      <c r="J107" s="167">
        <v>0</v>
      </c>
      <c r="K107" s="167"/>
    </row>
    <row r="108" spans="1:11" ht="12.75">
      <c r="A108" s="39"/>
      <c r="C108" s="130" t="s">
        <v>1264</v>
      </c>
      <c r="J108" s="167">
        <v>0</v>
      </c>
      <c r="K108" s="167"/>
    </row>
    <row r="109" spans="1:11" ht="12.75">
      <c r="A109" s="39"/>
      <c r="C109" s="130" t="s">
        <v>1265</v>
      </c>
      <c r="J109" s="167">
        <v>0</v>
      </c>
      <c r="K109" s="167"/>
    </row>
    <row r="110" spans="1:11" ht="12.75">
      <c r="A110" s="39"/>
      <c r="C110" s="130" t="s">
        <v>1266</v>
      </c>
      <c r="J110" s="180"/>
      <c r="K110" s="180"/>
    </row>
    <row r="111" spans="1:11" ht="12.75">
      <c r="A111" s="39"/>
      <c r="F111" s="130" t="s">
        <v>1267</v>
      </c>
      <c r="J111" s="169">
        <v>22560</v>
      </c>
      <c r="K111" s="169">
        <v>0</v>
      </c>
    </row>
    <row r="112" spans="1:11" ht="12.75">
      <c r="A112" s="39"/>
      <c r="B112" s="130" t="s">
        <v>1268</v>
      </c>
      <c r="J112" s="167">
        <v>315</v>
      </c>
      <c r="K112" s="167"/>
    </row>
    <row r="113" spans="1:11" ht="12.75">
      <c r="A113" s="39"/>
      <c r="B113" s="130" t="s">
        <v>1269</v>
      </c>
      <c r="J113" s="169">
        <v>-104828</v>
      </c>
      <c r="K113" s="169"/>
    </row>
    <row r="114" spans="1:11" ht="12.75">
      <c r="A114" s="39"/>
      <c r="B114" s="164" t="s">
        <v>1270</v>
      </c>
      <c r="J114" s="181">
        <v>928547</v>
      </c>
      <c r="K114" s="181">
        <v>0</v>
      </c>
    </row>
    <row r="115" spans="1:11" ht="12.75">
      <c r="A115" s="39"/>
      <c r="B115" s="164" t="s">
        <v>1119</v>
      </c>
      <c r="J115" s="167"/>
      <c r="K115" s="167"/>
    </row>
    <row r="116" spans="1:11" ht="12.75">
      <c r="A116" s="39"/>
      <c r="B116" s="168" t="s">
        <v>1191</v>
      </c>
      <c r="C116" s="130" t="s">
        <v>1271</v>
      </c>
      <c r="J116" s="167">
        <v>0</v>
      </c>
      <c r="K116" s="167"/>
    </row>
    <row r="117" spans="1:11" ht="12.75">
      <c r="A117" s="39"/>
      <c r="B117" s="176" t="s">
        <v>1193</v>
      </c>
      <c r="C117" s="177" t="s">
        <v>1272</v>
      </c>
      <c r="D117" s="177"/>
      <c r="E117" s="177"/>
      <c r="F117" s="177"/>
      <c r="G117" s="177"/>
      <c r="J117" s="167">
        <v>0</v>
      </c>
      <c r="K117" s="167"/>
    </row>
    <row r="118" spans="1:11" ht="12.75">
      <c r="A118" s="39"/>
      <c r="B118" s="176" t="s">
        <v>1179</v>
      </c>
      <c r="C118" s="177" t="s">
        <v>1273</v>
      </c>
      <c r="D118" s="177"/>
      <c r="E118" s="177"/>
      <c r="F118" s="177"/>
      <c r="G118" s="177"/>
      <c r="J118" s="169">
        <v>0</v>
      </c>
      <c r="K118" s="169"/>
    </row>
    <row r="119" spans="1:11" ht="12.75">
      <c r="A119" s="39"/>
      <c r="B119" s="164" t="s">
        <v>1274</v>
      </c>
      <c r="J119" s="181">
        <v>0</v>
      </c>
      <c r="K119" s="181">
        <v>0</v>
      </c>
    </row>
    <row r="120" spans="1:11" ht="12.75">
      <c r="A120" s="39"/>
      <c r="B120" s="164" t="s">
        <v>1275</v>
      </c>
      <c r="J120" s="167">
        <v>0</v>
      </c>
      <c r="K120" s="167"/>
    </row>
    <row r="121" spans="1:11" ht="12.75">
      <c r="A121" s="39"/>
      <c r="B121" s="164" t="s">
        <v>1117</v>
      </c>
      <c r="J121" s="167"/>
      <c r="K121" s="167"/>
    </row>
    <row r="122" spans="1:11" ht="12.75">
      <c r="A122" s="39"/>
      <c r="B122" s="168" t="s">
        <v>1191</v>
      </c>
      <c r="C122" s="130" t="s">
        <v>1276</v>
      </c>
      <c r="J122" s="167">
        <v>180000</v>
      </c>
      <c r="K122" s="167"/>
    </row>
    <row r="123" spans="1:11" ht="12.75">
      <c r="A123" s="39"/>
      <c r="B123" s="168" t="s">
        <v>1193</v>
      </c>
      <c r="C123" s="130" t="s">
        <v>1277</v>
      </c>
      <c r="J123" s="167">
        <v>0</v>
      </c>
      <c r="K123" s="167"/>
    </row>
    <row r="124" spans="1:11" ht="12.75">
      <c r="A124" s="39"/>
      <c r="B124" s="176" t="s">
        <v>1179</v>
      </c>
      <c r="C124" s="177" t="s">
        <v>1278</v>
      </c>
      <c r="D124" s="177"/>
      <c r="E124" s="177"/>
      <c r="F124" s="177"/>
      <c r="J124" s="167">
        <v>0</v>
      </c>
      <c r="K124" s="167"/>
    </row>
    <row r="125" spans="1:11" ht="12.75">
      <c r="A125" s="39"/>
      <c r="B125" s="168" t="s">
        <v>1181</v>
      </c>
      <c r="C125" s="130" t="s">
        <v>1279</v>
      </c>
      <c r="F125" s="172"/>
      <c r="J125" s="167">
        <v>0</v>
      </c>
      <c r="K125" s="167"/>
    </row>
    <row r="126" spans="2:11" ht="12.75">
      <c r="B126" s="168"/>
      <c r="C126" s="130" t="s">
        <v>1210</v>
      </c>
      <c r="F126" s="172"/>
      <c r="J126" s="167">
        <v>0</v>
      </c>
      <c r="K126" s="167"/>
    </row>
    <row r="127" spans="1:11" ht="12.75">
      <c r="A127" s="39"/>
      <c r="B127" s="168"/>
      <c r="C127" s="130" t="s">
        <v>1211</v>
      </c>
      <c r="F127" s="172"/>
      <c r="J127" s="169">
        <v>0</v>
      </c>
      <c r="K127" s="169"/>
    </row>
    <row r="128" spans="1:11" ht="12.75">
      <c r="A128" s="39"/>
      <c r="B128" s="168"/>
      <c r="F128" s="130" t="s">
        <v>1280</v>
      </c>
      <c r="J128" s="171">
        <v>0</v>
      </c>
      <c r="K128" s="171">
        <v>0</v>
      </c>
    </row>
    <row r="129" spans="1:11" ht="12.75">
      <c r="A129" s="39"/>
      <c r="B129" s="168" t="s">
        <v>1183</v>
      </c>
      <c r="C129" s="130" t="s">
        <v>1281</v>
      </c>
      <c r="J129" s="167">
        <v>0</v>
      </c>
      <c r="K129" s="167"/>
    </row>
    <row r="130" spans="2:11" ht="12.75">
      <c r="B130" s="168"/>
      <c r="C130" s="130" t="s">
        <v>1210</v>
      </c>
      <c r="F130" s="172"/>
      <c r="J130" s="167">
        <v>0</v>
      </c>
      <c r="K130" s="167"/>
    </row>
    <row r="131" spans="1:11" ht="12.75">
      <c r="A131" s="39"/>
      <c r="B131" s="168"/>
      <c r="C131" s="130" t="s">
        <v>1211</v>
      </c>
      <c r="F131" s="172"/>
      <c r="J131" s="169">
        <v>0</v>
      </c>
      <c r="K131" s="169"/>
    </row>
    <row r="132" spans="1:11" ht="12.75">
      <c r="A132" s="39"/>
      <c r="B132" s="168"/>
      <c r="F132" s="130" t="s">
        <v>1240</v>
      </c>
      <c r="J132" s="171">
        <v>0</v>
      </c>
      <c r="K132" s="171">
        <v>0</v>
      </c>
    </row>
    <row r="133" spans="1:11" ht="12.75">
      <c r="A133" s="39"/>
      <c r="B133" s="168" t="s">
        <v>1185</v>
      </c>
      <c r="C133" s="130" t="s">
        <v>1229</v>
      </c>
      <c r="F133" s="172"/>
      <c r="J133" s="167">
        <v>0</v>
      </c>
      <c r="K133" s="167"/>
    </row>
    <row r="134" spans="2:11" ht="12.75">
      <c r="B134" s="168"/>
      <c r="C134" s="130" t="s">
        <v>1210</v>
      </c>
      <c r="F134" s="172"/>
      <c r="J134" s="167">
        <v>0</v>
      </c>
      <c r="K134" s="167"/>
    </row>
    <row r="135" spans="1:11" ht="12.75">
      <c r="A135" s="39"/>
      <c r="B135" s="168"/>
      <c r="C135" s="130" t="s">
        <v>1211</v>
      </c>
      <c r="F135" s="172"/>
      <c r="J135" s="169">
        <v>0</v>
      </c>
      <c r="K135" s="169"/>
    </row>
    <row r="136" spans="1:11" ht="12.75">
      <c r="A136" s="39"/>
      <c r="B136" s="168"/>
      <c r="F136" s="130" t="s">
        <v>1282</v>
      </c>
      <c r="J136" s="171">
        <v>0</v>
      </c>
      <c r="K136" s="171">
        <v>0</v>
      </c>
    </row>
    <row r="137" spans="1:11" ht="12.75">
      <c r="A137" s="39"/>
      <c r="B137" s="168" t="s">
        <v>1187</v>
      </c>
      <c r="C137" s="130" t="s">
        <v>1283</v>
      </c>
      <c r="F137" s="172"/>
      <c r="J137" s="167">
        <v>0</v>
      </c>
      <c r="K137" s="167"/>
    </row>
    <row r="138" spans="2:11" ht="12.75">
      <c r="B138" s="168"/>
      <c r="C138" s="130" t="s">
        <v>1210</v>
      </c>
      <c r="F138" s="172"/>
      <c r="J138" s="167">
        <v>0</v>
      </c>
      <c r="K138" s="167"/>
    </row>
    <row r="139" spans="1:11" ht="12.75">
      <c r="A139" s="39"/>
      <c r="B139" s="168"/>
      <c r="C139" s="130" t="s">
        <v>1211</v>
      </c>
      <c r="F139" s="172"/>
      <c r="J139" s="169">
        <v>0</v>
      </c>
      <c r="K139" s="169"/>
    </row>
    <row r="140" spans="1:11" ht="12.75">
      <c r="A140" s="39"/>
      <c r="B140" s="168"/>
      <c r="F140" s="130" t="s">
        <v>1284</v>
      </c>
      <c r="J140" s="171">
        <v>0</v>
      </c>
      <c r="K140" s="171">
        <v>0</v>
      </c>
    </row>
    <row r="141" spans="1:11" ht="12.75">
      <c r="A141" s="39"/>
      <c r="B141" s="168" t="s">
        <v>1285</v>
      </c>
      <c r="C141" s="130" t="s">
        <v>1286</v>
      </c>
      <c r="J141" s="167">
        <v>0</v>
      </c>
      <c r="K141" s="167"/>
    </row>
    <row r="142" spans="1:11" ht="12.75">
      <c r="A142" s="39"/>
      <c r="B142" s="168" t="s">
        <v>1287</v>
      </c>
      <c r="C142" s="130" t="s">
        <v>1288</v>
      </c>
      <c r="J142" s="167">
        <v>0</v>
      </c>
      <c r="K142" s="167"/>
    </row>
    <row r="143" spans="1:11" ht="12.75">
      <c r="A143" s="39"/>
      <c r="B143" s="168" t="s">
        <v>1289</v>
      </c>
      <c r="C143" s="130" t="s">
        <v>1290</v>
      </c>
      <c r="F143" s="168"/>
      <c r="J143" s="167">
        <v>0</v>
      </c>
      <c r="K143" s="167"/>
    </row>
    <row r="144" spans="1:11" ht="12.75">
      <c r="A144" s="39"/>
      <c r="B144" s="168" t="s">
        <v>1291</v>
      </c>
      <c r="C144" s="130" t="s">
        <v>1292</v>
      </c>
      <c r="J144" s="167">
        <v>0</v>
      </c>
      <c r="K144" s="167"/>
    </row>
    <row r="145" spans="1:11" ht="12.75">
      <c r="A145" s="39"/>
      <c r="B145" s="168" t="s">
        <v>1293</v>
      </c>
      <c r="C145" s="130" t="s">
        <v>1294</v>
      </c>
      <c r="F145" s="172"/>
      <c r="J145" s="167">
        <v>25441</v>
      </c>
      <c r="K145" s="167"/>
    </row>
    <row r="146" spans="2:11" ht="12.75">
      <c r="B146" s="168"/>
      <c r="C146" s="130" t="s">
        <v>1210</v>
      </c>
      <c r="F146" s="172"/>
      <c r="J146" s="167">
        <v>0</v>
      </c>
      <c r="K146" s="171"/>
    </row>
    <row r="147" spans="1:11" ht="12.75">
      <c r="A147" s="39"/>
      <c r="B147" s="168"/>
      <c r="C147" s="130" t="s">
        <v>1211</v>
      </c>
      <c r="F147" s="172"/>
      <c r="J147" s="169">
        <v>0</v>
      </c>
      <c r="K147" s="182"/>
    </row>
    <row r="148" spans="1:11" ht="12.75">
      <c r="A148" s="39"/>
      <c r="B148" s="168"/>
      <c r="F148" s="130" t="s">
        <v>1295</v>
      </c>
      <c r="J148" s="171">
        <v>25441</v>
      </c>
      <c r="K148" s="171">
        <v>0</v>
      </c>
    </row>
    <row r="149" spans="1:11" ht="12.75">
      <c r="A149" s="39"/>
      <c r="B149" s="168" t="s">
        <v>1296</v>
      </c>
      <c r="C149" s="130" t="s">
        <v>1297</v>
      </c>
      <c r="J149" s="167">
        <v>0</v>
      </c>
      <c r="K149" s="167"/>
    </row>
    <row r="150" spans="3:11" ht="12.75">
      <c r="C150" s="130" t="s">
        <v>1210</v>
      </c>
      <c r="F150" s="172"/>
      <c r="J150" s="167">
        <v>0</v>
      </c>
      <c r="K150" s="167"/>
    </row>
    <row r="151" spans="1:11" ht="12.75">
      <c r="A151" s="39"/>
      <c r="C151" s="130" t="s">
        <v>1211</v>
      </c>
      <c r="F151" s="172"/>
      <c r="J151" s="169">
        <v>0</v>
      </c>
      <c r="K151" s="169"/>
    </row>
    <row r="152" spans="1:11" ht="12.75">
      <c r="A152" s="39"/>
      <c r="F152" s="130" t="s">
        <v>1298</v>
      </c>
      <c r="J152" s="171">
        <v>0</v>
      </c>
      <c r="K152" s="171">
        <v>0</v>
      </c>
    </row>
    <row r="153" spans="1:11" ht="12.75">
      <c r="A153" s="39"/>
      <c r="B153" s="168" t="s">
        <v>1299</v>
      </c>
      <c r="C153" s="130" t="s">
        <v>1300</v>
      </c>
      <c r="F153" s="172"/>
      <c r="J153" s="167">
        <v>0</v>
      </c>
      <c r="K153" s="167"/>
    </row>
    <row r="154" spans="2:11" ht="12.75">
      <c r="B154" s="168"/>
      <c r="C154" s="130" t="s">
        <v>1210</v>
      </c>
      <c r="F154" s="172"/>
      <c r="J154" s="167">
        <v>0</v>
      </c>
      <c r="K154" s="167"/>
    </row>
    <row r="155" spans="1:11" ht="12.75">
      <c r="A155" s="39"/>
      <c r="B155" s="168"/>
      <c r="C155" s="130" t="s">
        <v>1211</v>
      </c>
      <c r="F155" s="172"/>
      <c r="J155" s="167">
        <v>0</v>
      </c>
      <c r="K155" s="169"/>
    </row>
    <row r="156" spans="1:11" ht="12.75">
      <c r="A156" s="39"/>
      <c r="B156" s="168"/>
      <c r="F156" s="130" t="s">
        <v>1301</v>
      </c>
      <c r="J156" s="173">
        <v>0</v>
      </c>
      <c r="K156" s="173">
        <v>0</v>
      </c>
    </row>
    <row r="157" spans="1:11" ht="12.75">
      <c r="A157" s="39"/>
      <c r="B157" s="164" t="s">
        <v>1302</v>
      </c>
      <c r="J157" s="181">
        <v>205441</v>
      </c>
      <c r="K157" s="181">
        <v>0</v>
      </c>
    </row>
    <row r="158" spans="1:11" ht="12.75">
      <c r="A158" s="39"/>
      <c r="B158" s="164" t="s">
        <v>1113</v>
      </c>
      <c r="J158" s="167">
        <v>8300</v>
      </c>
      <c r="K158" s="167"/>
    </row>
    <row r="159" spans="1:11" ht="12.75">
      <c r="A159" s="39"/>
      <c r="B159" s="130" t="s">
        <v>1303</v>
      </c>
      <c r="J159" s="167">
        <v>0</v>
      </c>
      <c r="K159" s="167"/>
    </row>
    <row r="160" spans="1:11" ht="12.75">
      <c r="A160" s="39"/>
      <c r="B160" s="130" t="s">
        <v>1304</v>
      </c>
      <c r="J160" s="169">
        <v>0</v>
      </c>
      <c r="K160" s="169"/>
    </row>
    <row r="161" spans="1:11" ht="12.75">
      <c r="A161" s="39"/>
      <c r="B161" s="164" t="s">
        <v>1305</v>
      </c>
      <c r="J161" s="181">
        <v>8300</v>
      </c>
      <c r="K161" s="181">
        <v>0</v>
      </c>
    </row>
    <row r="162" spans="1:14" ht="16.5" thickBot="1">
      <c r="A162" s="39"/>
      <c r="B162" s="160" t="s">
        <v>1306</v>
      </c>
      <c r="J162" s="174">
        <v>1142288</v>
      </c>
      <c r="K162" s="174">
        <v>0</v>
      </c>
      <c r="L162" s="183">
        <f>J97-J162</f>
        <v>1</v>
      </c>
      <c r="M162" s="183">
        <f>K97-K162</f>
        <v>0</v>
      </c>
      <c r="N162" s="130" t="s">
        <v>1111</v>
      </c>
    </row>
    <row r="163" spans="1:11" ht="13.5" thickTop="1">
      <c r="A163" s="39"/>
      <c r="J163" s="167"/>
      <c r="K163" s="167"/>
    </row>
    <row r="164" spans="1:11" ht="12.75">
      <c r="A164" s="39"/>
      <c r="B164" s="164" t="s">
        <v>1307</v>
      </c>
      <c r="C164" s="164"/>
      <c r="D164" s="164"/>
      <c r="E164" s="164"/>
      <c r="F164" s="164"/>
      <c r="G164" s="164"/>
      <c r="H164" s="164"/>
      <c r="I164" s="164"/>
      <c r="J164" s="184">
        <v>40178</v>
      </c>
      <c r="K164" s="184">
        <v>39813</v>
      </c>
    </row>
    <row r="165" spans="1:11" ht="12.75">
      <c r="A165" s="39"/>
      <c r="B165" s="168" t="s">
        <v>1308</v>
      </c>
      <c r="C165" s="130" t="s">
        <v>1109</v>
      </c>
      <c r="J165" s="170"/>
      <c r="K165" s="170"/>
    </row>
    <row r="166" spans="1:11" ht="12.75">
      <c r="A166" s="39"/>
      <c r="B166" s="168" t="s">
        <v>1309</v>
      </c>
      <c r="C166" s="130" t="s">
        <v>1108</v>
      </c>
      <c r="J166" s="167">
        <v>0</v>
      </c>
      <c r="K166" s="170"/>
    </row>
    <row r="167" spans="1:11" ht="12.75">
      <c r="A167" s="39"/>
      <c r="B167" s="168" t="s">
        <v>1310</v>
      </c>
      <c r="C167" s="130" t="s">
        <v>1107</v>
      </c>
      <c r="J167" s="167">
        <v>0</v>
      </c>
      <c r="K167" s="170"/>
    </row>
    <row r="168" spans="1:11" ht="12.75">
      <c r="A168" s="39"/>
      <c r="B168" s="168" t="s">
        <v>1196</v>
      </c>
      <c r="C168" s="130" t="s">
        <v>1106</v>
      </c>
      <c r="J168" s="169">
        <v>0</v>
      </c>
      <c r="K168" s="167"/>
    </row>
    <row r="169" spans="1:11" ht="15.75" thickBot="1">
      <c r="A169" s="39"/>
      <c r="B169" s="185" t="s">
        <v>1311</v>
      </c>
      <c r="D169" s="168"/>
      <c r="J169" s="174">
        <v>0</v>
      </c>
      <c r="K169" s="174">
        <v>0</v>
      </c>
    </row>
    <row r="170" ht="13.5" thickTop="1">
      <c r="A170" s="39"/>
    </row>
    <row r="171" spans="1:11" ht="15.75">
      <c r="A171" s="39"/>
      <c r="B171" s="160" t="s">
        <v>1075</v>
      </c>
      <c r="C171" s="160"/>
      <c r="D171" s="160"/>
      <c r="E171" s="160"/>
      <c r="F171" s="160"/>
      <c r="G171" s="160"/>
      <c r="H171" s="160"/>
      <c r="I171" s="160"/>
      <c r="J171" s="187">
        <v>40178</v>
      </c>
      <c r="K171" s="187">
        <v>39813</v>
      </c>
    </row>
    <row r="172" spans="1:11" ht="12.75">
      <c r="A172" s="39"/>
      <c r="B172" s="164" t="s">
        <v>1105</v>
      </c>
      <c r="J172" s="188"/>
      <c r="K172" s="172"/>
    </row>
    <row r="173" spans="1:11" ht="12.75">
      <c r="A173" s="37"/>
      <c r="B173" s="168" t="s">
        <v>1191</v>
      </c>
      <c r="C173" s="130" t="s">
        <v>1312</v>
      </c>
      <c r="J173" s="167">
        <v>0</v>
      </c>
      <c r="K173" s="167"/>
    </row>
    <row r="174" spans="1:11" ht="12.75">
      <c r="A174" s="37"/>
      <c r="B174" s="168" t="s">
        <v>1193</v>
      </c>
      <c r="C174" s="130" t="s">
        <v>1313</v>
      </c>
      <c r="J174" s="167">
        <v>0</v>
      </c>
      <c r="K174" s="170"/>
    </row>
    <row r="175" spans="1:11" ht="12.75">
      <c r="A175" s="37"/>
      <c r="B175" s="168" t="s">
        <v>1179</v>
      </c>
      <c r="C175" s="130" t="s">
        <v>1314</v>
      </c>
      <c r="J175" s="167">
        <v>0</v>
      </c>
      <c r="K175" s="167"/>
    </row>
    <row r="176" spans="1:11" ht="12.75">
      <c r="A176" s="37"/>
      <c r="B176" s="168" t="s">
        <v>1181</v>
      </c>
      <c r="C176" s="130" t="s">
        <v>1315</v>
      </c>
      <c r="J176" s="167">
        <v>0</v>
      </c>
      <c r="K176" s="167"/>
    </row>
    <row r="177" spans="1:11" ht="12.75">
      <c r="A177" s="37"/>
      <c r="B177" s="168" t="s">
        <v>1183</v>
      </c>
      <c r="C177" s="130" t="s">
        <v>1316</v>
      </c>
      <c r="J177" s="167">
        <v>0</v>
      </c>
      <c r="K177" s="167"/>
    </row>
    <row r="178" spans="1:11" ht="12.75">
      <c r="A178" s="37"/>
      <c r="B178" s="168"/>
      <c r="C178" s="130" t="s">
        <v>1317</v>
      </c>
      <c r="J178" s="167">
        <v>0</v>
      </c>
      <c r="K178" s="167"/>
    </row>
    <row r="179" spans="1:11" ht="12.75">
      <c r="A179" s="37"/>
      <c r="C179" s="130" t="s">
        <v>1318</v>
      </c>
      <c r="J179" s="167">
        <v>0</v>
      </c>
      <c r="K179" s="167"/>
    </row>
    <row r="180" spans="1:11" ht="12.75">
      <c r="A180" s="37"/>
      <c r="F180" s="130" t="s">
        <v>1240</v>
      </c>
      <c r="J180" s="173">
        <v>0</v>
      </c>
      <c r="K180" s="173">
        <v>0</v>
      </c>
    </row>
    <row r="181" spans="1:11" ht="13.5" thickBot="1">
      <c r="A181" s="37"/>
      <c r="B181" s="164" t="s">
        <v>1319</v>
      </c>
      <c r="J181" s="174">
        <v>0</v>
      </c>
      <c r="K181" s="174">
        <v>0</v>
      </c>
    </row>
    <row r="182" spans="1:11" ht="13.5" thickTop="1">
      <c r="A182" s="37"/>
      <c r="B182" s="164" t="s">
        <v>1098</v>
      </c>
      <c r="J182" s="167"/>
      <c r="K182" s="167"/>
    </row>
    <row r="183" spans="1:11" ht="12.75">
      <c r="A183" s="37"/>
      <c r="B183" s="168" t="s">
        <v>1185</v>
      </c>
      <c r="C183" s="130" t="s">
        <v>1320</v>
      </c>
      <c r="J183" s="167">
        <v>0</v>
      </c>
      <c r="K183" s="167"/>
    </row>
    <row r="184" spans="1:11" ht="12.75">
      <c r="A184" s="37"/>
      <c r="B184" s="168" t="s">
        <v>1187</v>
      </c>
      <c r="C184" s="130" t="s">
        <v>1321</v>
      </c>
      <c r="J184" s="167">
        <v>4160</v>
      </c>
      <c r="K184" s="167"/>
    </row>
    <row r="185" spans="1:11" ht="12.75">
      <c r="A185" s="37"/>
      <c r="B185" s="168" t="s">
        <v>1285</v>
      </c>
      <c r="C185" s="130" t="s">
        <v>1322</v>
      </c>
      <c r="J185" s="167">
        <v>0</v>
      </c>
      <c r="K185" s="167"/>
    </row>
    <row r="186" spans="1:11" ht="12.75">
      <c r="A186" s="37"/>
      <c r="B186" s="168" t="s">
        <v>1287</v>
      </c>
      <c r="C186" s="130" t="s">
        <v>1323</v>
      </c>
      <c r="J186" s="167"/>
      <c r="K186" s="167"/>
    </row>
    <row r="187" spans="1:11" ht="12.75">
      <c r="A187" s="37"/>
      <c r="C187" s="130" t="s">
        <v>1324</v>
      </c>
      <c r="J187" s="167">
        <v>0</v>
      </c>
      <c r="K187" s="167"/>
    </row>
    <row r="188" spans="1:11" ht="12.75">
      <c r="A188" s="37"/>
      <c r="C188" s="130" t="s">
        <v>1325</v>
      </c>
      <c r="J188" s="167">
        <v>0</v>
      </c>
      <c r="K188" s="167"/>
    </row>
    <row r="189" spans="1:11" ht="12.75">
      <c r="A189" s="37"/>
      <c r="C189" s="130" t="s">
        <v>1326</v>
      </c>
      <c r="J189" s="167">
        <v>0</v>
      </c>
      <c r="K189" s="167"/>
    </row>
    <row r="190" spans="1:11" ht="12.75">
      <c r="A190" s="37"/>
      <c r="C190" s="130" t="s">
        <v>1327</v>
      </c>
      <c r="J190" s="167">
        <v>0</v>
      </c>
      <c r="K190" s="167"/>
    </row>
    <row r="191" spans="1:11" ht="12.75">
      <c r="A191" s="37"/>
      <c r="C191" s="130" t="s">
        <v>1328</v>
      </c>
      <c r="J191" s="167">
        <v>0</v>
      </c>
      <c r="K191" s="167"/>
    </row>
    <row r="192" spans="1:11" ht="12.75">
      <c r="A192" s="37"/>
      <c r="F192" s="130" t="s">
        <v>1329</v>
      </c>
      <c r="J192" s="173">
        <v>0</v>
      </c>
      <c r="K192" s="173">
        <v>0</v>
      </c>
    </row>
    <row r="193" spans="1:11" ht="12.75">
      <c r="A193" s="37"/>
      <c r="B193" s="168" t="s">
        <v>1289</v>
      </c>
      <c r="C193" s="130" t="s">
        <v>1330</v>
      </c>
      <c r="J193" s="167"/>
      <c r="K193" s="167"/>
    </row>
    <row r="194" spans="1:11" ht="12.75">
      <c r="A194" s="37"/>
      <c r="C194" s="130" t="s">
        <v>1331</v>
      </c>
      <c r="J194" s="167">
        <v>7520</v>
      </c>
      <c r="K194" s="167"/>
    </row>
    <row r="195" spans="1:11" ht="12.75">
      <c r="A195" s="37"/>
      <c r="C195" s="130" t="s">
        <v>1332</v>
      </c>
      <c r="J195" s="167">
        <v>0</v>
      </c>
      <c r="K195" s="167"/>
    </row>
    <row r="196" spans="1:11" ht="12.75">
      <c r="A196" s="37"/>
      <c r="C196" s="130" t="s">
        <v>1333</v>
      </c>
      <c r="J196" s="167">
        <v>0</v>
      </c>
      <c r="K196" s="167"/>
    </row>
    <row r="197" spans="1:11" ht="12.75">
      <c r="A197" s="37"/>
      <c r="C197" s="130" t="s">
        <v>1334</v>
      </c>
      <c r="J197" s="167">
        <v>0</v>
      </c>
      <c r="K197" s="167"/>
    </row>
    <row r="198" spans="1:11" ht="12.75">
      <c r="A198" s="37"/>
      <c r="F198" s="130" t="s">
        <v>1335</v>
      </c>
      <c r="J198" s="173">
        <v>7520</v>
      </c>
      <c r="K198" s="173">
        <v>0</v>
      </c>
    </row>
    <row r="199" spans="1:11" ht="12.75">
      <c r="A199" s="37"/>
      <c r="B199" s="168" t="s">
        <v>1291</v>
      </c>
      <c r="C199" s="130" t="s">
        <v>1336</v>
      </c>
      <c r="J199" s="167">
        <v>0</v>
      </c>
      <c r="K199" s="170"/>
    </row>
    <row r="200" spans="1:11" ht="12.75">
      <c r="A200" s="37"/>
      <c r="B200" s="168" t="s">
        <v>1293</v>
      </c>
      <c r="C200" s="130" t="s">
        <v>1337</v>
      </c>
      <c r="J200" s="167">
        <v>0</v>
      </c>
      <c r="K200" s="167"/>
    </row>
    <row r="201" spans="1:11" ht="12.75">
      <c r="A201" s="37"/>
      <c r="B201" s="168" t="s">
        <v>1296</v>
      </c>
      <c r="C201" s="130" t="s">
        <v>1273</v>
      </c>
      <c r="J201" s="167">
        <v>0</v>
      </c>
      <c r="K201" s="167"/>
    </row>
    <row r="202" spans="1:11" ht="12.75">
      <c r="A202" s="37"/>
      <c r="B202" s="168" t="s">
        <v>1299</v>
      </c>
      <c r="C202" s="130" t="s">
        <v>1338</v>
      </c>
      <c r="J202" s="167">
        <v>0</v>
      </c>
      <c r="K202" s="167"/>
    </row>
    <row r="203" spans="1:11" ht="13.5" thickBot="1">
      <c r="A203" s="37"/>
      <c r="B203" s="164" t="s">
        <v>1339</v>
      </c>
      <c r="J203" s="174">
        <v>11680</v>
      </c>
      <c r="K203" s="174">
        <v>0</v>
      </c>
    </row>
    <row r="204" spans="1:11" ht="14.25" thickBot="1" thickTop="1">
      <c r="A204" s="37"/>
      <c r="B204" s="164" t="s">
        <v>1340</v>
      </c>
      <c r="C204" s="164"/>
      <c r="D204" s="164"/>
      <c r="E204" s="164"/>
      <c r="F204" s="164"/>
      <c r="G204" s="164"/>
      <c r="H204" s="164"/>
      <c r="I204" s="164"/>
      <c r="J204" s="189">
        <v>-11680</v>
      </c>
      <c r="K204" s="189">
        <v>0</v>
      </c>
    </row>
    <row r="205" spans="1:11" ht="13.5" thickTop="1">
      <c r="A205" s="37"/>
      <c r="B205" s="164" t="s">
        <v>1341</v>
      </c>
      <c r="J205" s="167"/>
      <c r="K205" s="167"/>
    </row>
    <row r="206" spans="1:11" ht="12.75">
      <c r="A206" s="37"/>
      <c r="B206" s="168" t="s">
        <v>1342</v>
      </c>
      <c r="C206" s="130" t="s">
        <v>1343</v>
      </c>
      <c r="J206" s="167">
        <v>0</v>
      </c>
      <c r="K206" s="167"/>
    </row>
    <row r="207" spans="1:11" ht="12.75">
      <c r="A207" s="37"/>
      <c r="B207" s="168"/>
      <c r="C207" s="130" t="s">
        <v>1344</v>
      </c>
      <c r="J207" s="167">
        <v>0</v>
      </c>
      <c r="K207" s="167"/>
    </row>
    <row r="208" spans="1:11" ht="12.75">
      <c r="A208" s="37"/>
      <c r="B208" s="168"/>
      <c r="C208" s="130" t="s">
        <v>1345</v>
      </c>
      <c r="J208" s="167">
        <v>0</v>
      </c>
      <c r="K208" s="167"/>
    </row>
    <row r="209" spans="1:11" ht="12.75">
      <c r="A209" s="37"/>
      <c r="B209" s="168"/>
      <c r="C209" s="130" t="s">
        <v>1346</v>
      </c>
      <c r="J209" s="167">
        <v>0</v>
      </c>
      <c r="K209" s="167"/>
    </row>
    <row r="210" spans="1:11" ht="12.75">
      <c r="A210" s="37"/>
      <c r="B210" s="168"/>
      <c r="F210" s="130" t="s">
        <v>1347</v>
      </c>
      <c r="J210" s="173">
        <v>0</v>
      </c>
      <c r="K210" s="173">
        <v>0</v>
      </c>
    </row>
    <row r="211" spans="1:11" ht="12.75">
      <c r="A211" s="37"/>
      <c r="B211" s="168" t="s">
        <v>1348</v>
      </c>
      <c r="C211" s="130" t="s">
        <v>1349</v>
      </c>
      <c r="J211" s="167"/>
      <c r="K211" s="167"/>
    </row>
    <row r="212" spans="1:11" ht="12.75">
      <c r="A212" s="37"/>
      <c r="C212" s="130" t="s">
        <v>1350</v>
      </c>
      <c r="J212" s="167">
        <v>0</v>
      </c>
      <c r="K212" s="167"/>
    </row>
    <row r="213" spans="1:11" ht="12.75">
      <c r="A213" s="37"/>
      <c r="D213" s="130" t="s">
        <v>1351</v>
      </c>
      <c r="J213" s="167">
        <v>0</v>
      </c>
      <c r="K213" s="167"/>
    </row>
    <row r="214" spans="1:11" ht="12.75">
      <c r="A214" s="37"/>
      <c r="D214" s="130" t="s">
        <v>1352</v>
      </c>
      <c r="J214" s="167">
        <v>0</v>
      </c>
      <c r="K214" s="167"/>
    </row>
    <row r="215" spans="4:11" ht="12.75">
      <c r="D215" s="130" t="s">
        <v>1353</v>
      </c>
      <c r="J215" s="167">
        <v>0</v>
      </c>
      <c r="K215" s="167"/>
    </row>
    <row r="216" spans="1:11" ht="12.75">
      <c r="A216" s="37"/>
      <c r="D216" s="130" t="s">
        <v>1354</v>
      </c>
      <c r="J216" s="167">
        <v>0</v>
      </c>
      <c r="K216" s="167"/>
    </row>
    <row r="217" spans="6:11" ht="12.75">
      <c r="F217" s="130" t="s">
        <v>1355</v>
      </c>
      <c r="J217" s="173">
        <v>0</v>
      </c>
      <c r="K217" s="173">
        <v>0</v>
      </c>
    </row>
    <row r="218" spans="1:11" ht="12.75">
      <c r="A218" s="37"/>
      <c r="C218" s="130" t="s">
        <v>1356</v>
      </c>
      <c r="J218" s="167">
        <v>0</v>
      </c>
      <c r="K218" s="167"/>
    </row>
    <row r="219" spans="1:11" ht="12.75">
      <c r="A219" s="37"/>
      <c r="C219" s="130" t="s">
        <v>1357</v>
      </c>
      <c r="J219" s="167">
        <v>0</v>
      </c>
      <c r="K219" s="167"/>
    </row>
    <row r="220" spans="1:11" ht="12.75">
      <c r="A220" s="37"/>
      <c r="C220" s="130" t="s">
        <v>1358</v>
      </c>
      <c r="J220" s="167">
        <v>100</v>
      </c>
      <c r="K220" s="167"/>
    </row>
    <row r="221" spans="1:11" ht="12.75">
      <c r="A221" s="37"/>
      <c r="D221" s="130" t="s">
        <v>1351</v>
      </c>
      <c r="J221" s="167">
        <v>0</v>
      </c>
      <c r="K221" s="167"/>
    </row>
    <row r="222" spans="1:11" ht="12.75">
      <c r="A222" s="37"/>
      <c r="D222" s="130" t="s">
        <v>1352</v>
      </c>
      <c r="J222" s="167">
        <v>0</v>
      </c>
      <c r="K222" s="167"/>
    </row>
    <row r="223" spans="4:11" ht="12.75">
      <c r="D223" s="130" t="s">
        <v>1353</v>
      </c>
      <c r="J223" s="167">
        <v>0</v>
      </c>
      <c r="K223" s="167"/>
    </row>
    <row r="224" spans="4:11" ht="12.75">
      <c r="D224" s="130" t="s">
        <v>1354</v>
      </c>
      <c r="J224" s="167">
        <v>0</v>
      </c>
      <c r="K224" s="167"/>
    </row>
    <row r="225" spans="6:11" ht="12.75">
      <c r="F225" s="130" t="s">
        <v>1359</v>
      </c>
      <c r="J225" s="173">
        <v>100</v>
      </c>
      <c r="K225" s="173">
        <v>0</v>
      </c>
    </row>
    <row r="226" spans="1:11" ht="12.75">
      <c r="A226" s="37"/>
      <c r="F226" s="130" t="s">
        <v>1360</v>
      </c>
      <c r="J226" s="173">
        <v>100</v>
      </c>
      <c r="K226" s="173">
        <v>0</v>
      </c>
    </row>
    <row r="227" spans="2:11" ht="12.75">
      <c r="B227" s="168" t="s">
        <v>1361</v>
      </c>
      <c r="C227" s="130" t="s">
        <v>1362</v>
      </c>
      <c r="J227" s="167"/>
      <c r="K227" s="167"/>
    </row>
    <row r="228" spans="1:11" ht="12.75">
      <c r="A228" s="37"/>
      <c r="B228" s="168"/>
      <c r="C228" s="130" t="s">
        <v>1344</v>
      </c>
      <c r="J228" s="167">
        <v>0</v>
      </c>
      <c r="K228" s="167"/>
    </row>
    <row r="229" spans="1:11" ht="12.75">
      <c r="A229" s="37"/>
      <c r="B229" s="168"/>
      <c r="C229" s="130" t="s">
        <v>1345</v>
      </c>
      <c r="J229" s="167">
        <v>0</v>
      </c>
      <c r="K229" s="167"/>
    </row>
    <row r="230" spans="1:11" ht="12.75">
      <c r="A230" s="37"/>
      <c r="B230" s="168"/>
      <c r="C230" s="130" t="s">
        <v>1363</v>
      </c>
      <c r="J230" s="167">
        <v>0</v>
      </c>
      <c r="K230" s="167"/>
    </row>
    <row r="231" spans="1:11" ht="12.75">
      <c r="A231" s="37"/>
      <c r="B231" s="168"/>
      <c r="C231" s="130" t="s">
        <v>1364</v>
      </c>
      <c r="J231" s="167">
        <v>0</v>
      </c>
      <c r="K231" s="167"/>
    </row>
    <row r="232" spans="1:11" ht="12.75">
      <c r="A232" s="37"/>
      <c r="B232" s="168"/>
      <c r="C232" s="130" t="s">
        <v>1365</v>
      </c>
      <c r="J232" s="167">
        <v>20248</v>
      </c>
      <c r="K232" s="167"/>
    </row>
    <row r="233" spans="1:11" ht="12.75">
      <c r="A233" s="37"/>
      <c r="B233" s="168"/>
      <c r="C233" s="130" t="s">
        <v>1366</v>
      </c>
      <c r="J233" s="167">
        <v>0</v>
      </c>
      <c r="K233" s="167"/>
    </row>
    <row r="234" spans="1:11" ht="12.75">
      <c r="A234" s="37"/>
      <c r="B234" s="168"/>
      <c r="C234" s="130" t="s">
        <v>1367</v>
      </c>
      <c r="J234" s="167">
        <v>0</v>
      </c>
      <c r="K234" s="167"/>
    </row>
    <row r="235" spans="2:11" ht="12.75">
      <c r="B235" s="168"/>
      <c r="F235" s="130" t="s">
        <v>1368</v>
      </c>
      <c r="J235" s="173">
        <v>20248</v>
      </c>
      <c r="K235" s="173">
        <v>0</v>
      </c>
    </row>
    <row r="236" spans="1:11" ht="12.75">
      <c r="A236" s="37"/>
      <c r="B236" s="176" t="s">
        <v>1369</v>
      </c>
      <c r="C236" s="177" t="s">
        <v>1370</v>
      </c>
      <c r="D236" s="177"/>
      <c r="E236" s="177"/>
      <c r="F236" s="177"/>
      <c r="J236" s="167">
        <v>0</v>
      </c>
      <c r="K236" s="190"/>
    </row>
    <row r="237" spans="1:11" ht="13.5" thickBot="1">
      <c r="A237" s="37"/>
      <c r="B237" s="164" t="s">
        <v>1371</v>
      </c>
      <c r="J237" s="174">
        <v>-20148</v>
      </c>
      <c r="K237" s="174">
        <v>0</v>
      </c>
    </row>
    <row r="238" spans="1:11" ht="13.5" thickTop="1">
      <c r="A238" s="37"/>
      <c r="B238" s="164" t="s">
        <v>1372</v>
      </c>
      <c r="J238" s="167"/>
      <c r="K238" s="167"/>
    </row>
    <row r="239" spans="2:11" ht="12.75">
      <c r="B239" s="168" t="s">
        <v>1373</v>
      </c>
      <c r="C239" s="130" t="s">
        <v>1374</v>
      </c>
      <c r="J239" s="167"/>
      <c r="K239" s="167"/>
    </row>
    <row r="240" spans="1:11" ht="12.75">
      <c r="A240" s="37"/>
      <c r="C240" s="130" t="s">
        <v>1375</v>
      </c>
      <c r="J240" s="167">
        <v>0</v>
      </c>
      <c r="K240" s="167"/>
    </row>
    <row r="241" spans="1:11" ht="12.75">
      <c r="A241" s="37"/>
      <c r="C241" s="130" t="s">
        <v>1376</v>
      </c>
      <c r="J241" s="167">
        <v>0</v>
      </c>
      <c r="K241" s="167"/>
    </row>
    <row r="242" spans="1:11" ht="12.75">
      <c r="A242" s="37"/>
      <c r="C242" s="130" t="s">
        <v>1377</v>
      </c>
      <c r="J242" s="167">
        <v>0</v>
      </c>
      <c r="K242" s="167"/>
    </row>
    <row r="243" spans="1:11" ht="12.75">
      <c r="A243" s="37"/>
      <c r="F243" s="130" t="s">
        <v>1378</v>
      </c>
      <c r="J243" s="173">
        <v>0</v>
      </c>
      <c r="K243" s="173">
        <v>0</v>
      </c>
    </row>
    <row r="244" spans="1:11" ht="12.75">
      <c r="A244" s="37"/>
      <c r="B244" s="168" t="s">
        <v>1379</v>
      </c>
      <c r="C244" s="130" t="s">
        <v>1380</v>
      </c>
      <c r="J244" s="167"/>
      <c r="K244" s="167"/>
    </row>
    <row r="245" spans="1:11" ht="12.75">
      <c r="A245" s="37"/>
      <c r="C245" s="130" t="s">
        <v>1375</v>
      </c>
      <c r="J245" s="167">
        <v>0</v>
      </c>
      <c r="K245" s="167"/>
    </row>
    <row r="246" spans="1:11" ht="12.75">
      <c r="A246" s="37"/>
      <c r="C246" s="130" t="s">
        <v>1376</v>
      </c>
      <c r="J246" s="167">
        <v>0</v>
      </c>
      <c r="K246" s="167"/>
    </row>
    <row r="247" spans="1:11" ht="12.75">
      <c r="A247" s="37"/>
      <c r="C247" s="130" t="s">
        <v>1377</v>
      </c>
      <c r="J247" s="167">
        <v>0</v>
      </c>
      <c r="K247" s="167"/>
    </row>
    <row r="248" spans="1:11" ht="12.75">
      <c r="A248" s="37"/>
      <c r="F248" s="130" t="s">
        <v>1381</v>
      </c>
      <c r="J248" s="173">
        <v>0</v>
      </c>
      <c r="K248" s="173">
        <v>0</v>
      </c>
    </row>
    <row r="249" spans="2:11" ht="13.5" thickBot="1">
      <c r="B249" s="164" t="s">
        <v>1382</v>
      </c>
      <c r="J249" s="174">
        <v>0</v>
      </c>
      <c r="K249" s="174">
        <v>0</v>
      </c>
    </row>
    <row r="250" spans="2:11" ht="13.5" thickTop="1">
      <c r="B250" s="164" t="s">
        <v>1383</v>
      </c>
      <c r="J250" s="167"/>
      <c r="K250" s="167"/>
    </row>
    <row r="251" spans="1:11" ht="12.75">
      <c r="A251" s="37"/>
      <c r="B251" s="168" t="s">
        <v>1384</v>
      </c>
      <c r="C251" s="130" t="s">
        <v>1385</v>
      </c>
      <c r="J251" s="167"/>
      <c r="K251" s="167"/>
    </row>
    <row r="252" spans="1:11" ht="12.75">
      <c r="A252" s="37"/>
      <c r="B252" s="168"/>
      <c r="C252" s="130" t="s">
        <v>1386</v>
      </c>
      <c r="J252" s="167">
        <v>0</v>
      </c>
      <c r="K252" s="167"/>
    </row>
    <row r="253" spans="1:11" ht="12.75">
      <c r="A253" s="37"/>
      <c r="B253" s="168"/>
      <c r="C253" s="130" t="s">
        <v>1387</v>
      </c>
      <c r="J253" s="167">
        <v>0</v>
      </c>
      <c r="K253" s="167"/>
    </row>
    <row r="254" spans="2:11" ht="12.75">
      <c r="B254" s="168"/>
      <c r="C254" s="130" t="s">
        <v>1388</v>
      </c>
      <c r="J254" s="191"/>
      <c r="K254" s="191"/>
    </row>
    <row r="255" spans="2:11" ht="12.75">
      <c r="B255" s="168"/>
      <c r="F255" s="130" t="s">
        <v>1389</v>
      </c>
      <c r="J255" s="173">
        <v>0</v>
      </c>
      <c r="K255" s="173">
        <v>0</v>
      </c>
    </row>
    <row r="256" spans="2:11" ht="12.75">
      <c r="B256" s="168" t="s">
        <v>1390</v>
      </c>
      <c r="C256" s="130" t="s">
        <v>1391</v>
      </c>
      <c r="J256" s="167"/>
      <c r="K256" s="167"/>
    </row>
    <row r="257" spans="1:11" ht="12.75">
      <c r="A257" s="37"/>
      <c r="B257" s="168"/>
      <c r="C257" s="130" t="s">
        <v>1392</v>
      </c>
      <c r="J257" s="167">
        <v>0</v>
      </c>
      <c r="K257" s="167"/>
    </row>
    <row r="258" spans="1:11" ht="12.75">
      <c r="A258" s="37"/>
      <c r="B258" s="168"/>
      <c r="C258" s="130" t="s">
        <v>1393</v>
      </c>
      <c r="J258" s="167">
        <v>0</v>
      </c>
      <c r="K258" s="167"/>
    </row>
    <row r="259" spans="1:11" ht="12.75">
      <c r="A259" s="37"/>
      <c r="B259" s="168"/>
      <c r="C259" s="130" t="s">
        <v>1394</v>
      </c>
      <c r="J259" s="167">
        <v>0</v>
      </c>
      <c r="K259" s="167"/>
    </row>
    <row r="260" spans="1:11" ht="12.75">
      <c r="A260" s="37"/>
      <c r="C260" s="130" t="s">
        <v>1395</v>
      </c>
      <c r="J260" s="191"/>
      <c r="K260" s="191"/>
    </row>
    <row r="261" spans="1:11" ht="12.75">
      <c r="A261" s="50"/>
      <c r="F261" s="130" t="s">
        <v>1396</v>
      </c>
      <c r="J261" s="173">
        <v>0</v>
      </c>
      <c r="K261" s="173">
        <v>0</v>
      </c>
    </row>
    <row r="262" spans="2:11" ht="13.5" thickBot="1">
      <c r="B262" s="164" t="s">
        <v>1397</v>
      </c>
      <c r="J262" s="174">
        <v>0</v>
      </c>
      <c r="K262" s="174">
        <v>0</v>
      </c>
    </row>
    <row r="263" spans="1:11" ht="14.25" thickBot="1" thickTop="1">
      <c r="A263" s="37"/>
      <c r="B263" s="164" t="s">
        <v>1398</v>
      </c>
      <c r="C263" s="164"/>
      <c r="D263" s="164"/>
      <c r="E263" s="164"/>
      <c r="F263" s="164"/>
      <c r="G263" s="164"/>
      <c r="H263" s="164"/>
      <c r="I263" s="164"/>
      <c r="J263" s="174">
        <v>-31828</v>
      </c>
      <c r="K263" s="174">
        <v>0</v>
      </c>
    </row>
    <row r="264" spans="1:11" ht="13.5" thickTop="1">
      <c r="A264" s="37"/>
      <c r="B264" s="176" t="s">
        <v>1399</v>
      </c>
      <c r="C264" s="177" t="s">
        <v>1400</v>
      </c>
      <c r="D264" s="177"/>
      <c r="E264" s="177"/>
      <c r="F264" s="177"/>
      <c r="G264" s="177"/>
      <c r="H264" s="177"/>
      <c r="I264" s="177"/>
      <c r="J264" s="167">
        <v>73000</v>
      </c>
      <c r="K264" s="170"/>
    </row>
    <row r="265" spans="1:11" ht="13.5" thickBot="1">
      <c r="A265" s="37"/>
      <c r="B265" s="192" t="s">
        <v>1401</v>
      </c>
      <c r="C265" s="192"/>
      <c r="D265" s="192"/>
      <c r="E265" s="192"/>
      <c r="F265" s="192"/>
      <c r="G265" s="192"/>
      <c r="H265" s="192"/>
      <c r="I265" s="192"/>
      <c r="J265" s="174">
        <v>-104828</v>
      </c>
      <c r="K265" s="174">
        <v>0</v>
      </c>
    </row>
    <row r="266" spans="10:11" ht="13.5" thickTop="1">
      <c r="J266" s="193"/>
      <c r="K266" s="193"/>
    </row>
    <row r="267" spans="1:11" ht="12.75">
      <c r="A267" s="37"/>
      <c r="J267" s="130"/>
      <c r="K267" s="130"/>
    </row>
    <row r="268" spans="1:11" ht="12.75">
      <c r="A268" s="37"/>
      <c r="J268" s="130"/>
      <c r="K268" s="130"/>
    </row>
    <row r="269" ht="12.75">
      <c r="A269" s="37"/>
    </row>
    <row r="270" spans="1:11" ht="12.75">
      <c r="A270" s="37"/>
      <c r="K270" s="194"/>
    </row>
    <row r="271" ht="12.75">
      <c r="A271" s="37"/>
    </row>
    <row r="272" ht="12.75">
      <c r="A272" s="37"/>
    </row>
    <row r="273" ht="12.75">
      <c r="A273" s="37"/>
    </row>
    <row r="274" ht="12.75">
      <c r="A274" s="37"/>
    </row>
    <row r="275" ht="12.75">
      <c r="A275" s="37"/>
    </row>
    <row r="276" ht="12.75">
      <c r="A276" s="37"/>
    </row>
    <row r="277" ht="12.75">
      <c r="A277" s="37"/>
    </row>
    <row r="278" ht="12.75">
      <c r="A278" s="37"/>
    </row>
    <row r="279" ht="12.75">
      <c r="A279" s="37"/>
    </row>
    <row r="280" ht="12.75">
      <c r="A280" s="37"/>
    </row>
    <row r="281" ht="12.75">
      <c r="A281" s="37"/>
    </row>
    <row r="282" ht="12.75">
      <c r="A282" s="37"/>
    </row>
    <row r="283" ht="12.75">
      <c r="A283" s="37"/>
    </row>
    <row r="284" ht="12.75">
      <c r="A284" s="37"/>
    </row>
    <row r="285" ht="12.75">
      <c r="A285" s="37"/>
    </row>
    <row r="286" ht="12.75">
      <c r="A286" s="37"/>
    </row>
    <row r="287" ht="12.75">
      <c r="A287" s="37"/>
    </row>
    <row r="288" ht="12.75">
      <c r="A288" s="37"/>
    </row>
    <row r="289" ht="12.75">
      <c r="A289" s="37"/>
    </row>
    <row r="290" ht="12.75">
      <c r="A290" s="37"/>
    </row>
    <row r="291" ht="12.75">
      <c r="A291" s="37"/>
    </row>
    <row r="292" ht="12.75">
      <c r="A292" s="37"/>
    </row>
    <row r="293" spans="1:13" ht="12.75">
      <c r="A293" s="37"/>
      <c r="M293" s="172"/>
    </row>
    <row r="294" ht="12.75">
      <c r="A294" s="37"/>
    </row>
    <row r="295" ht="12.75">
      <c r="A295" s="37"/>
    </row>
    <row r="296" ht="12.75">
      <c r="A296" s="37"/>
    </row>
    <row r="297" ht="12.75">
      <c r="A297" s="37"/>
    </row>
    <row r="298" ht="12.75">
      <c r="A298" s="37"/>
    </row>
    <row r="299" ht="12.75">
      <c r="A299" s="37"/>
    </row>
    <row r="300" ht="12.75">
      <c r="A300" s="37"/>
    </row>
    <row r="301" ht="12.75">
      <c r="A301" s="37"/>
    </row>
    <row r="302" ht="12.75">
      <c r="A302" s="37"/>
    </row>
    <row r="303" ht="12.75">
      <c r="A303" s="37"/>
    </row>
    <row r="304" ht="12.75">
      <c r="A304" s="37"/>
    </row>
    <row r="305" ht="12.75">
      <c r="A305" s="37"/>
    </row>
    <row r="306" ht="12.75">
      <c r="A306" s="37"/>
    </row>
    <row r="307" ht="12.75">
      <c r="A307" s="37"/>
    </row>
    <row r="308" ht="12.75">
      <c r="A308" s="37"/>
    </row>
    <row r="309" ht="12.75">
      <c r="A309" s="37"/>
    </row>
    <row r="310" ht="12.75">
      <c r="A310" s="37"/>
    </row>
    <row r="311" ht="12.75">
      <c r="A311" s="37"/>
    </row>
    <row r="312" ht="12.75">
      <c r="A312" s="37"/>
    </row>
    <row r="313" ht="12.75">
      <c r="A313" s="37"/>
    </row>
    <row r="314" ht="12.75">
      <c r="A314" s="37"/>
    </row>
    <row r="315" ht="12.75">
      <c r="A315" s="37"/>
    </row>
    <row r="316" ht="12.75">
      <c r="A316" s="37"/>
    </row>
    <row r="317" ht="12.75">
      <c r="A317" s="37"/>
    </row>
    <row r="318" ht="12.75">
      <c r="A318" s="37"/>
    </row>
    <row r="319" ht="12.75">
      <c r="A319" s="37"/>
    </row>
    <row r="320" ht="12.75">
      <c r="A320" s="37"/>
    </row>
    <row r="321" ht="12.75">
      <c r="A321" s="37"/>
    </row>
    <row r="322" ht="12.75">
      <c r="A322" s="37"/>
    </row>
    <row r="323" ht="12.75">
      <c r="A323" s="37"/>
    </row>
    <row r="324" ht="12.75">
      <c r="A324" s="37"/>
    </row>
    <row r="325" ht="12.75">
      <c r="A325" s="37"/>
    </row>
    <row r="326" ht="12.75">
      <c r="A326" s="37"/>
    </row>
    <row r="327" ht="12.75">
      <c r="A327" s="37"/>
    </row>
    <row r="328" ht="12.75">
      <c r="A328" s="37"/>
    </row>
    <row r="329" ht="12.75">
      <c r="A329" s="37"/>
    </row>
    <row r="330" ht="12.75">
      <c r="A330" s="37"/>
    </row>
    <row r="331" ht="12.75">
      <c r="A331" s="37"/>
    </row>
    <row r="332" ht="12.75">
      <c r="A332" s="37"/>
    </row>
    <row r="333" ht="12.75">
      <c r="A333" s="37"/>
    </row>
    <row r="334" ht="12.75">
      <c r="A334" s="37"/>
    </row>
    <row r="335" ht="12.75">
      <c r="A335" s="37"/>
    </row>
    <row r="336" ht="12.75">
      <c r="A336" s="37"/>
    </row>
    <row r="337" ht="12.75">
      <c r="A337" s="37"/>
    </row>
    <row r="338" ht="12.75">
      <c r="A338" s="37"/>
    </row>
    <row r="339" ht="12.75">
      <c r="A339" s="37"/>
    </row>
    <row r="340" ht="12.75">
      <c r="A340" s="37"/>
    </row>
    <row r="341" ht="12.75">
      <c r="A341" s="37"/>
    </row>
    <row r="342" ht="12.75">
      <c r="A342" s="37"/>
    </row>
    <row r="343" ht="12.75">
      <c r="A343" s="37"/>
    </row>
    <row r="344" ht="12.75">
      <c r="A344" s="37"/>
    </row>
    <row r="345" ht="12.75">
      <c r="A345" s="37"/>
    </row>
    <row r="346" ht="12.75">
      <c r="A346" s="37"/>
    </row>
    <row r="347" ht="12.75">
      <c r="A347" s="37"/>
    </row>
    <row r="348" ht="12.75">
      <c r="A348" s="37"/>
    </row>
    <row r="349" ht="12.75">
      <c r="A349" s="37"/>
    </row>
    <row r="350" ht="12.75">
      <c r="A350" s="37"/>
    </row>
    <row r="351" ht="12.75">
      <c r="A351" s="37"/>
    </row>
    <row r="352" ht="12.75">
      <c r="A352" s="37"/>
    </row>
    <row r="353" ht="12.75">
      <c r="A353" s="37"/>
    </row>
    <row r="354" ht="12.75">
      <c r="A354" s="37"/>
    </row>
    <row r="355" ht="12.75">
      <c r="A355" s="37"/>
    </row>
    <row r="356" ht="12.75">
      <c r="A356" s="37"/>
    </row>
    <row r="357" ht="12.75">
      <c r="A357" s="37"/>
    </row>
    <row r="358" ht="12.75">
      <c r="A358" s="37"/>
    </row>
    <row r="359" ht="12.75">
      <c r="A359" s="37"/>
    </row>
    <row r="360" ht="12.75">
      <c r="A360" s="37"/>
    </row>
    <row r="361" ht="12.75">
      <c r="A361" s="37"/>
    </row>
    <row r="362" ht="12.75">
      <c r="A362" s="37"/>
    </row>
    <row r="363" ht="12.75">
      <c r="A363" s="37"/>
    </row>
    <row r="364" ht="12.75">
      <c r="A364" s="37"/>
    </row>
    <row r="365" ht="12.75">
      <c r="A365" s="37"/>
    </row>
    <row r="366" ht="12.75">
      <c r="A366" s="37"/>
    </row>
    <row r="367" ht="12.75">
      <c r="A367" s="37"/>
    </row>
    <row r="368" ht="12.75">
      <c r="A368" s="37"/>
    </row>
    <row r="369" ht="12.75">
      <c r="A369" s="37"/>
    </row>
    <row r="370" ht="12.75">
      <c r="A370" s="37"/>
    </row>
    <row r="371" spans="1:11" ht="12.75">
      <c r="A371" s="37"/>
      <c r="K371" s="168"/>
    </row>
    <row r="372" spans="1:11" ht="12.75">
      <c r="A372" s="37"/>
      <c r="K372" s="168"/>
    </row>
    <row r="373" spans="1:11" ht="12.75">
      <c r="A373" s="37"/>
      <c r="K373" s="168"/>
    </row>
    <row r="374" spans="1:11" ht="12.75">
      <c r="A374" s="37"/>
      <c r="K374" s="168"/>
    </row>
    <row r="375" spans="1:11" ht="12.75">
      <c r="A375" s="37"/>
      <c r="K375" s="168"/>
    </row>
    <row r="376" spans="1:11" ht="12.75">
      <c r="A376" s="37"/>
      <c r="K376" s="168"/>
    </row>
    <row r="377" spans="1:11" ht="12.75">
      <c r="A377" s="37"/>
      <c r="K377" s="168"/>
    </row>
    <row r="378" spans="1:11" ht="12.75">
      <c r="A378" s="37"/>
      <c r="K378" s="168"/>
    </row>
    <row r="379" spans="1:11" ht="12.75">
      <c r="A379" s="37"/>
      <c r="K379" s="168"/>
    </row>
    <row r="380" spans="1:11" ht="12.75">
      <c r="A380" s="37"/>
      <c r="K380" s="168"/>
    </row>
    <row r="381" spans="1:11" ht="12.75">
      <c r="A381" s="37"/>
      <c r="K381" s="168"/>
    </row>
    <row r="382" ht="12.75">
      <c r="K382" s="168"/>
    </row>
    <row r="383" ht="12.75">
      <c r="K383" s="168"/>
    </row>
    <row r="384" ht="12.75">
      <c r="K384" s="168"/>
    </row>
    <row r="385" ht="12.75">
      <c r="K385" s="168"/>
    </row>
    <row r="386" ht="12.75">
      <c r="K386" s="168"/>
    </row>
    <row r="387" ht="12.75">
      <c r="K387" s="168"/>
    </row>
    <row r="388" ht="12.75">
      <c r="K388" s="168"/>
    </row>
    <row r="389" ht="12.75">
      <c r="K389" s="168"/>
    </row>
    <row r="390" ht="12.75">
      <c r="K390" s="168"/>
    </row>
    <row r="391" ht="12.75">
      <c r="K391" s="168"/>
    </row>
    <row r="392" ht="12.75">
      <c r="K392" s="168"/>
    </row>
    <row r="393" ht="12.75">
      <c r="K393" s="168"/>
    </row>
    <row r="394" ht="12.75">
      <c r="K394" s="168"/>
    </row>
    <row r="395" ht="12.75">
      <c r="K395" s="168"/>
    </row>
    <row r="396" ht="12.75">
      <c r="K396" s="168"/>
    </row>
    <row r="397" ht="12.75">
      <c r="K397" s="168"/>
    </row>
    <row r="398" ht="12.75">
      <c r="K398" s="168"/>
    </row>
    <row r="399" ht="12.75">
      <c r="K399" s="168"/>
    </row>
    <row r="400" ht="12.75">
      <c r="K400" s="168"/>
    </row>
    <row r="401" ht="12.75">
      <c r="K401" s="168"/>
    </row>
    <row r="402" ht="12.75">
      <c r="K402" s="168"/>
    </row>
    <row r="403" ht="12.75">
      <c r="K403" s="168"/>
    </row>
    <row r="404" ht="12.75">
      <c r="K404" s="168"/>
    </row>
    <row r="405" ht="12.75">
      <c r="K405" s="168"/>
    </row>
    <row r="406" ht="12.75">
      <c r="K406" s="168"/>
    </row>
    <row r="407" ht="12.75">
      <c r="K407" s="168"/>
    </row>
    <row r="408" ht="12.75">
      <c r="K408" s="168"/>
    </row>
    <row r="409" ht="12.75">
      <c r="K409" s="168"/>
    </row>
    <row r="410" ht="12.75">
      <c r="K410" s="168"/>
    </row>
    <row r="411" ht="12.75">
      <c r="K411" s="168"/>
    </row>
    <row r="412" ht="12.75">
      <c r="K412" s="168"/>
    </row>
    <row r="413" ht="12.75">
      <c r="K413" s="168"/>
    </row>
    <row r="414" ht="12.75">
      <c r="K414" s="168"/>
    </row>
    <row r="415" ht="12.75">
      <c r="K415" s="168"/>
    </row>
    <row r="416" ht="12.75">
      <c r="K416" s="168"/>
    </row>
    <row r="417" ht="12.75">
      <c r="K417" s="168"/>
    </row>
    <row r="418" ht="12.75">
      <c r="K418" s="168"/>
    </row>
    <row r="419" ht="12.75">
      <c r="K419" s="168"/>
    </row>
    <row r="420" ht="12.75">
      <c r="K420" s="168"/>
    </row>
    <row r="421" ht="12.75">
      <c r="K421" s="168"/>
    </row>
    <row r="422" ht="12.75">
      <c r="K422" s="168"/>
    </row>
    <row r="423" ht="12.75">
      <c r="K423" s="168"/>
    </row>
    <row r="424" ht="12.75">
      <c r="K424" s="168"/>
    </row>
    <row r="425" ht="12.75">
      <c r="K425" s="168"/>
    </row>
    <row r="426" ht="12.75">
      <c r="K426" s="168"/>
    </row>
    <row r="427" ht="12.75">
      <c r="K427" s="168"/>
    </row>
    <row r="428" ht="12.75">
      <c r="K428" s="168"/>
    </row>
    <row r="429" ht="12.75">
      <c r="K429" s="168"/>
    </row>
    <row r="430" ht="12.75">
      <c r="K430" s="168"/>
    </row>
    <row r="431" ht="12.75">
      <c r="K431" s="168"/>
    </row>
    <row r="432" ht="12.75">
      <c r="K432" s="168"/>
    </row>
    <row r="433" ht="12.75">
      <c r="K433" s="168"/>
    </row>
    <row r="434" ht="12.75">
      <c r="K434" s="168"/>
    </row>
    <row r="435" ht="12.75">
      <c r="K435" s="168"/>
    </row>
    <row r="436" ht="12.75">
      <c r="K436" s="168"/>
    </row>
    <row r="437" ht="12.75">
      <c r="K437" s="168"/>
    </row>
    <row r="438" ht="12.75">
      <c r="K438" s="168"/>
    </row>
    <row r="439" ht="12.75">
      <c r="K439" s="168"/>
    </row>
    <row r="440" ht="12.75">
      <c r="K440" s="168"/>
    </row>
    <row r="441" ht="12.75">
      <c r="K441" s="168"/>
    </row>
    <row r="442" ht="12.75">
      <c r="K442" s="168"/>
    </row>
    <row r="443" ht="12.75">
      <c r="K443" s="168"/>
    </row>
    <row r="444" ht="12.75">
      <c r="K444" s="168"/>
    </row>
    <row r="445" ht="12.75">
      <c r="K445" s="168"/>
    </row>
    <row r="446" ht="12.75">
      <c r="K446" s="168"/>
    </row>
    <row r="447" ht="12.75">
      <c r="K447" s="168"/>
    </row>
    <row r="448" ht="12.75">
      <c r="K448" s="168"/>
    </row>
    <row r="449" ht="12.75">
      <c r="K449" s="168"/>
    </row>
    <row r="450" ht="12.75">
      <c r="K450" s="168"/>
    </row>
    <row r="451" ht="12.75">
      <c r="K451" s="168"/>
    </row>
    <row r="452" ht="12.75">
      <c r="K452" s="168"/>
    </row>
    <row r="453" ht="12.75">
      <c r="K453" s="168"/>
    </row>
    <row r="454" ht="12.75">
      <c r="K454" s="168"/>
    </row>
    <row r="455" ht="12.75">
      <c r="K455" s="168"/>
    </row>
    <row r="456" ht="12.75">
      <c r="K456" s="168"/>
    </row>
    <row r="457" ht="12.75">
      <c r="K457" s="168"/>
    </row>
    <row r="458" ht="12.75">
      <c r="K458" s="168"/>
    </row>
    <row r="459" ht="12.75">
      <c r="K459" s="168"/>
    </row>
    <row r="460" ht="12.75">
      <c r="K460" s="168"/>
    </row>
    <row r="461" ht="12.75">
      <c r="K461" s="168"/>
    </row>
    <row r="462" ht="12.75">
      <c r="K462" s="168"/>
    </row>
    <row r="463" ht="12.75">
      <c r="K463" s="168"/>
    </row>
    <row r="464" ht="12.75">
      <c r="K464" s="168"/>
    </row>
  </sheetData>
  <sheetProtection/>
  <mergeCells count="7">
    <mergeCell ref="B10:I10"/>
    <mergeCell ref="B1:K1"/>
    <mergeCell ref="B2:K2"/>
    <mergeCell ref="B3:K3"/>
    <mergeCell ref="B4:K4"/>
    <mergeCell ref="B6:K6"/>
    <mergeCell ref="F7:I7"/>
  </mergeCells>
  <printOptions horizontalCentered="1"/>
  <pageMargins left="0.7874015748031497" right="0.7874015748031497" top="1.3779527559055118" bottom="0.984251968503937" header="0.5118110236220472" footer="0.5118110236220472"/>
  <pageSetup horizontalDpi="600" verticalDpi="600" orientation="portrait" paperSize="9" scale="90" r:id="rId1"/>
  <headerFooter alignWithMargins="0">
    <oddHeader>&amp;L&amp;F&amp;C&amp;A&amp;R&amp;D &amp;T</oddHeader>
    <oddFooter>&amp;LProf. Agostino G. Carbognin&amp;CIIS S.Ceccato Montecchio Maggiore VI&amp;R&amp;P /&amp;N</oddFooter>
  </headerFooter>
  <rowBreaks count="4" manualBreakCount="4">
    <brk id="55" min="1" max="10" man="1"/>
    <brk id="114" min="1" max="10" man="1"/>
    <brk id="170" min="1" max="10" man="1"/>
    <brk id="226" min="1" max="10" man="1"/>
  </rowBreaks>
</worksheet>
</file>

<file path=xl/worksheets/sheet8.xml><?xml version="1.0" encoding="utf-8"?>
<worksheet xmlns="http://schemas.openxmlformats.org/spreadsheetml/2006/main" xmlns:r="http://schemas.openxmlformats.org/officeDocument/2006/relationships">
  <sheetPr codeName="Foglio9"/>
  <dimension ref="A1:H399"/>
  <sheetViews>
    <sheetView view="pageBreakPreview" zoomScaleSheetLayoutView="100" workbookViewId="0" topLeftCell="A136">
      <selection activeCell="H2" sqref="H2:H399"/>
    </sheetView>
  </sheetViews>
  <sheetFormatPr defaultColWidth="9.00390625" defaultRowHeight="15"/>
  <cols>
    <col min="1" max="1" width="8.28125" style="90" customWidth="1"/>
    <col min="2" max="2" width="53.8515625" style="90" bestFit="1" customWidth="1"/>
    <col min="3" max="3" width="9.140625" style="90" customWidth="1"/>
    <col min="4" max="4" width="11.00390625" style="90" bestFit="1" customWidth="1"/>
    <col min="5" max="5" width="13.7109375" style="90" bestFit="1" customWidth="1"/>
    <col min="6" max="6" width="10.421875" style="86" bestFit="1" customWidth="1"/>
    <col min="7" max="7" width="14.28125" style="86" customWidth="1"/>
    <col min="8" max="8" width="5.57421875" style="90" bestFit="1" customWidth="1"/>
    <col min="9" max="16384" width="9.00390625" style="86" customWidth="1"/>
  </cols>
  <sheetData>
    <row r="1" spans="1:8" ht="19.5" thickBot="1">
      <c r="A1" s="83" t="s">
        <v>1</v>
      </c>
      <c r="B1" s="83" t="s">
        <v>2</v>
      </c>
      <c r="C1" s="85" t="s">
        <v>790</v>
      </c>
      <c r="D1" s="84" t="s">
        <v>791</v>
      </c>
      <c r="E1" s="84" t="s">
        <v>1025</v>
      </c>
      <c r="F1" s="84" t="s">
        <v>1026</v>
      </c>
      <c r="G1" s="83" t="s">
        <v>112</v>
      </c>
      <c r="H1" s="84" t="s">
        <v>1</v>
      </c>
    </row>
    <row r="2" spans="1:8" ht="12.75">
      <c r="A2" s="87"/>
      <c r="B2" s="87"/>
      <c r="C2" s="88"/>
      <c r="D2" s="87"/>
      <c r="E2" s="87"/>
      <c r="F2" s="87"/>
      <c r="G2" s="87"/>
      <c r="H2" s="87"/>
    </row>
    <row r="3" spans="1:7" ht="12.75">
      <c r="A3" s="35" t="s">
        <v>113</v>
      </c>
      <c r="B3" s="38" t="s">
        <v>924</v>
      </c>
      <c r="C3" s="37"/>
      <c r="D3" s="39"/>
      <c r="E3" s="39"/>
      <c r="F3" s="39"/>
      <c r="G3" s="89"/>
    </row>
    <row r="4" spans="1:7" ht="12.75">
      <c r="A4" s="90" t="s">
        <v>114</v>
      </c>
      <c r="B4" s="91" t="s">
        <v>7</v>
      </c>
      <c r="C4" s="37" t="s">
        <v>792</v>
      </c>
      <c r="D4" s="39" t="s">
        <v>793</v>
      </c>
      <c r="E4" s="39"/>
      <c r="F4" s="39"/>
      <c r="G4" s="89"/>
    </row>
    <row r="5" spans="1:7" ht="12.75">
      <c r="A5" s="90" t="s">
        <v>115</v>
      </c>
      <c r="B5" s="91" t="s">
        <v>116</v>
      </c>
      <c r="C5" s="37" t="s">
        <v>792</v>
      </c>
      <c r="D5" s="39" t="s">
        <v>793</v>
      </c>
      <c r="E5" s="39"/>
      <c r="F5" s="39"/>
      <c r="G5" s="89"/>
    </row>
    <row r="6" spans="1:7" ht="12.75">
      <c r="A6" s="90" t="s">
        <v>117</v>
      </c>
      <c r="B6" s="91" t="s">
        <v>118</v>
      </c>
      <c r="C6" s="37" t="s">
        <v>792</v>
      </c>
      <c r="D6" s="39" t="s">
        <v>793</v>
      </c>
      <c r="E6" s="39"/>
      <c r="F6" s="39"/>
      <c r="G6" s="89"/>
    </row>
    <row r="7" spans="1:7" ht="12.75">
      <c r="A7" s="90" t="s">
        <v>996</v>
      </c>
      <c r="B7" s="91" t="s">
        <v>1002</v>
      </c>
      <c r="C7" s="37" t="s">
        <v>792</v>
      </c>
      <c r="D7" s="39" t="s">
        <v>793</v>
      </c>
      <c r="E7" s="39"/>
      <c r="F7" s="39"/>
      <c r="G7" s="89"/>
    </row>
    <row r="8" spans="1:7" ht="12.75">
      <c r="A8" s="90" t="s">
        <v>999</v>
      </c>
      <c r="B8" s="91" t="s">
        <v>1003</v>
      </c>
      <c r="C8" s="37" t="s">
        <v>792</v>
      </c>
      <c r="D8" s="39" t="s">
        <v>793</v>
      </c>
      <c r="E8" s="39"/>
      <c r="F8" s="39"/>
      <c r="G8" s="89"/>
    </row>
    <row r="9" spans="1:7" ht="12.75">
      <c r="A9" s="90" t="s">
        <v>1000</v>
      </c>
      <c r="B9" s="91" t="s">
        <v>1004</v>
      </c>
      <c r="C9" s="37" t="s">
        <v>792</v>
      </c>
      <c r="D9" s="39" t="s">
        <v>793</v>
      </c>
      <c r="E9" s="39"/>
      <c r="F9" s="39"/>
      <c r="G9" s="89"/>
    </row>
    <row r="10" spans="1:7" ht="12.75">
      <c r="A10" s="90" t="s">
        <v>1001</v>
      </c>
      <c r="B10" s="91" t="s">
        <v>1005</v>
      </c>
      <c r="C10" s="37" t="s">
        <v>792</v>
      </c>
      <c r="D10" s="39" t="s">
        <v>793</v>
      </c>
      <c r="E10" s="39"/>
      <c r="F10" s="39"/>
      <c r="G10" s="89"/>
    </row>
    <row r="11" spans="1:7" ht="12.75">
      <c r="A11" s="35" t="s">
        <v>119</v>
      </c>
      <c r="B11" s="38" t="s">
        <v>120</v>
      </c>
      <c r="C11" s="37"/>
      <c r="D11" s="39"/>
      <c r="E11" s="39"/>
      <c r="F11" s="39"/>
      <c r="G11" s="34"/>
    </row>
    <row r="12" spans="1:7" ht="12.75">
      <c r="A12" s="90" t="s">
        <v>121</v>
      </c>
      <c r="B12" s="91" t="s">
        <v>122</v>
      </c>
      <c r="C12" s="37" t="s">
        <v>792</v>
      </c>
      <c r="D12" s="39" t="s">
        <v>793</v>
      </c>
      <c r="E12" s="39"/>
      <c r="F12" s="39"/>
      <c r="G12" s="34"/>
    </row>
    <row r="13" spans="1:7" ht="12.75">
      <c r="A13" s="90" t="s">
        <v>123</v>
      </c>
      <c r="B13" s="91" t="s">
        <v>124</v>
      </c>
      <c r="C13" s="37" t="s">
        <v>792</v>
      </c>
      <c r="D13" s="39" t="s">
        <v>793</v>
      </c>
      <c r="E13" s="39"/>
      <c r="F13" s="39"/>
      <c r="G13" s="34"/>
    </row>
    <row r="14" spans="1:7" ht="12.75">
      <c r="A14" s="90" t="s">
        <v>125</v>
      </c>
      <c r="B14" s="91" t="s">
        <v>126</v>
      </c>
      <c r="C14" s="37" t="s">
        <v>792</v>
      </c>
      <c r="D14" s="39" t="s">
        <v>793</v>
      </c>
      <c r="E14" s="39"/>
      <c r="F14" s="39"/>
      <c r="G14" s="89"/>
    </row>
    <row r="15" spans="1:7" ht="12.75">
      <c r="A15" s="90" t="s">
        <v>127</v>
      </c>
      <c r="B15" s="91" t="s">
        <v>128</v>
      </c>
      <c r="C15" s="37" t="s">
        <v>792</v>
      </c>
      <c r="D15" s="39" t="s">
        <v>793</v>
      </c>
      <c r="E15" s="39"/>
      <c r="F15" s="39"/>
      <c r="G15" s="89"/>
    </row>
    <row r="16" spans="1:7" ht="12.75">
      <c r="A16" s="90" t="s">
        <v>129</v>
      </c>
      <c r="B16" s="91" t="s">
        <v>130</v>
      </c>
      <c r="C16" s="37" t="s">
        <v>792</v>
      </c>
      <c r="D16" s="39" t="s">
        <v>793</v>
      </c>
      <c r="E16" s="39"/>
      <c r="F16" s="39"/>
      <c r="G16" s="34"/>
    </row>
    <row r="17" spans="1:7" ht="12.75">
      <c r="A17" s="90" t="s">
        <v>131</v>
      </c>
      <c r="B17" s="91" t="s">
        <v>64</v>
      </c>
      <c r="C17" s="37" t="s">
        <v>792</v>
      </c>
      <c r="D17" s="39" t="s">
        <v>793</v>
      </c>
      <c r="E17" s="39"/>
      <c r="F17" s="39"/>
      <c r="G17" s="89"/>
    </row>
    <row r="18" spans="1:7" ht="12.75">
      <c r="A18" s="90" t="s">
        <v>132</v>
      </c>
      <c r="B18" s="91" t="s">
        <v>133</v>
      </c>
      <c r="C18" s="37" t="s">
        <v>792</v>
      </c>
      <c r="D18" s="39" t="s">
        <v>793</v>
      </c>
      <c r="E18" s="39"/>
      <c r="F18" s="39"/>
      <c r="G18" s="89"/>
    </row>
    <row r="19" spans="1:7" ht="12.75">
      <c r="A19" s="90" t="s">
        <v>134</v>
      </c>
      <c r="B19" s="91" t="s">
        <v>135</v>
      </c>
      <c r="C19" s="37" t="s">
        <v>792</v>
      </c>
      <c r="D19" s="39" t="s">
        <v>793</v>
      </c>
      <c r="E19" s="39"/>
      <c r="F19" s="39"/>
      <c r="G19" s="89"/>
    </row>
    <row r="20" spans="1:7" ht="12.75">
      <c r="A20" s="90" t="s">
        <v>136</v>
      </c>
      <c r="B20" s="91" t="s">
        <v>901</v>
      </c>
      <c r="C20" s="37" t="s">
        <v>792</v>
      </c>
      <c r="D20" s="39" t="s">
        <v>793</v>
      </c>
      <c r="E20" s="39"/>
      <c r="F20" s="39"/>
      <c r="G20" s="89"/>
    </row>
    <row r="21" spans="1:7" ht="12.75">
      <c r="A21" s="90" t="s">
        <v>138</v>
      </c>
      <c r="B21" s="91" t="s">
        <v>902</v>
      </c>
      <c r="C21" s="37" t="s">
        <v>792</v>
      </c>
      <c r="D21" s="39" t="s">
        <v>793</v>
      </c>
      <c r="E21" s="39"/>
      <c r="F21" s="39"/>
      <c r="G21" s="34"/>
    </row>
    <row r="22" spans="1:7" ht="12.75">
      <c r="A22" s="90" t="s">
        <v>139</v>
      </c>
      <c r="B22" s="91" t="s">
        <v>903</v>
      </c>
      <c r="C22" s="37" t="s">
        <v>792</v>
      </c>
      <c r="D22" s="39" t="s">
        <v>793</v>
      </c>
      <c r="E22" s="39"/>
      <c r="F22" s="39"/>
      <c r="G22" s="34"/>
    </row>
    <row r="23" spans="1:7" ht="12.75">
      <c r="A23" s="90" t="s">
        <v>140</v>
      </c>
      <c r="B23" s="91" t="s">
        <v>904</v>
      </c>
      <c r="C23" s="37" t="s">
        <v>792</v>
      </c>
      <c r="D23" s="39" t="s">
        <v>793</v>
      </c>
      <c r="E23" s="39"/>
      <c r="F23" s="39"/>
      <c r="G23" s="34"/>
    </row>
    <row r="24" spans="1:7" ht="12.75">
      <c r="A24" s="90" t="s">
        <v>141</v>
      </c>
      <c r="B24" s="91" t="s">
        <v>905</v>
      </c>
      <c r="C24" s="37" t="s">
        <v>792</v>
      </c>
      <c r="D24" s="39" t="s">
        <v>793</v>
      </c>
      <c r="E24" s="39"/>
      <c r="F24" s="39"/>
      <c r="G24" s="36"/>
    </row>
    <row r="25" spans="1:7" ht="12.75">
      <c r="A25" s="90" t="s">
        <v>142</v>
      </c>
      <c r="B25" s="91" t="s">
        <v>906</v>
      </c>
      <c r="C25" s="37" t="s">
        <v>792</v>
      </c>
      <c r="D25" s="39" t="s">
        <v>793</v>
      </c>
      <c r="E25" s="39"/>
      <c r="F25" s="39"/>
      <c r="G25" s="89"/>
    </row>
    <row r="26" spans="1:7" ht="12.75">
      <c r="A26" s="90" t="s">
        <v>143</v>
      </c>
      <c r="B26" s="91" t="s">
        <v>907</v>
      </c>
      <c r="C26" s="37" t="s">
        <v>792</v>
      </c>
      <c r="D26" s="39" t="s">
        <v>793</v>
      </c>
      <c r="E26" s="39"/>
      <c r="F26" s="39"/>
      <c r="G26" s="89"/>
    </row>
    <row r="27" spans="1:7" ht="12.75">
      <c r="A27" s="90" t="s">
        <v>144</v>
      </c>
      <c r="B27" s="91" t="s">
        <v>908</v>
      </c>
      <c r="C27" s="37" t="s">
        <v>792</v>
      </c>
      <c r="D27" s="39" t="s">
        <v>793</v>
      </c>
      <c r="E27" s="39"/>
      <c r="F27" s="39"/>
      <c r="G27" s="89"/>
    </row>
    <row r="28" spans="1:7" ht="12.75">
      <c r="A28" s="90" t="s">
        <v>145</v>
      </c>
      <c r="B28" s="91" t="s">
        <v>146</v>
      </c>
      <c r="C28" s="37" t="s">
        <v>792</v>
      </c>
      <c r="D28" s="39" t="s">
        <v>793</v>
      </c>
      <c r="E28" s="39"/>
      <c r="F28" s="39"/>
      <c r="G28" s="34"/>
    </row>
    <row r="29" spans="1:7" ht="12.75">
      <c r="A29" s="90" t="s">
        <v>147</v>
      </c>
      <c r="B29" s="91" t="s">
        <v>148</v>
      </c>
      <c r="C29" s="37" t="s">
        <v>792</v>
      </c>
      <c r="D29" s="39" t="s">
        <v>793</v>
      </c>
      <c r="E29" s="39"/>
      <c r="F29" s="39"/>
      <c r="G29" s="36"/>
    </row>
    <row r="30" spans="1:7" ht="12.75">
      <c r="A30" s="35" t="s">
        <v>149</v>
      </c>
      <c r="B30" s="35" t="s">
        <v>150</v>
      </c>
      <c r="C30" s="37"/>
      <c r="D30" s="39"/>
      <c r="E30" s="39"/>
      <c r="F30" s="39"/>
      <c r="G30" s="34"/>
    </row>
    <row r="31" spans="1:7" ht="12.75">
      <c r="A31" s="90" t="s">
        <v>151</v>
      </c>
      <c r="B31" s="90" t="s">
        <v>794</v>
      </c>
      <c r="C31" s="37" t="s">
        <v>792</v>
      </c>
      <c r="D31" s="39" t="s">
        <v>793</v>
      </c>
      <c r="E31" s="39"/>
      <c r="F31" s="39"/>
      <c r="G31" s="34"/>
    </row>
    <row r="32" spans="1:7" ht="12.75">
      <c r="A32" s="90" t="s">
        <v>152</v>
      </c>
      <c r="B32" s="90" t="s">
        <v>10</v>
      </c>
      <c r="C32" s="37" t="s">
        <v>792</v>
      </c>
      <c r="D32" s="39" t="s">
        <v>793</v>
      </c>
      <c r="E32" s="39"/>
      <c r="F32" s="39"/>
      <c r="G32" s="34"/>
    </row>
    <row r="33" spans="1:7" ht="12.75">
      <c r="A33" s="90" t="s">
        <v>153</v>
      </c>
      <c r="B33" s="90" t="s">
        <v>795</v>
      </c>
      <c r="C33" s="37" t="s">
        <v>792</v>
      </c>
      <c r="D33" s="39" t="s">
        <v>793</v>
      </c>
      <c r="E33" s="39"/>
      <c r="F33" s="39"/>
      <c r="G33" s="36"/>
    </row>
    <row r="34" spans="1:7" ht="12.75">
      <c r="A34" s="90" t="s">
        <v>155</v>
      </c>
      <c r="B34" s="90" t="s">
        <v>11</v>
      </c>
      <c r="C34" s="37" t="s">
        <v>792</v>
      </c>
      <c r="D34" s="39" t="s">
        <v>793</v>
      </c>
      <c r="E34" s="39"/>
      <c r="F34" s="39"/>
      <c r="G34" s="36"/>
    </row>
    <row r="35" spans="1:7" ht="12.75">
      <c r="A35" s="90" t="s">
        <v>157</v>
      </c>
      <c r="B35" s="90" t="s">
        <v>154</v>
      </c>
      <c r="C35" s="37" t="s">
        <v>792</v>
      </c>
      <c r="D35" s="39" t="s">
        <v>793</v>
      </c>
      <c r="E35" s="39"/>
      <c r="F35" s="39"/>
      <c r="G35" s="34"/>
    </row>
    <row r="36" spans="1:7" ht="12.75">
      <c r="A36" s="90" t="s">
        <v>159</v>
      </c>
      <c r="B36" s="90" t="s">
        <v>156</v>
      </c>
      <c r="C36" s="37" t="s">
        <v>792</v>
      </c>
      <c r="D36" s="39" t="s">
        <v>793</v>
      </c>
      <c r="E36" s="39"/>
      <c r="F36" s="39"/>
      <c r="G36" s="89"/>
    </row>
    <row r="37" spans="1:7" ht="12.75">
      <c r="A37" s="90" t="s">
        <v>161</v>
      </c>
      <c r="B37" s="90" t="s">
        <v>158</v>
      </c>
      <c r="C37" s="37" t="s">
        <v>792</v>
      </c>
      <c r="D37" s="39" t="s">
        <v>793</v>
      </c>
      <c r="E37" s="39"/>
      <c r="F37" s="39"/>
      <c r="G37" s="89"/>
    </row>
    <row r="38" spans="1:7" ht="12.75">
      <c r="A38" s="90" t="s">
        <v>162</v>
      </c>
      <c r="B38" s="90" t="s">
        <v>160</v>
      </c>
      <c r="C38" s="37" t="s">
        <v>792</v>
      </c>
      <c r="D38" s="39" t="s">
        <v>793</v>
      </c>
      <c r="E38" s="39"/>
      <c r="F38" s="39"/>
      <c r="G38" s="89"/>
    </row>
    <row r="39" spans="1:7" ht="12.75">
      <c r="A39" s="90" t="s">
        <v>796</v>
      </c>
      <c r="B39" s="90" t="s">
        <v>45</v>
      </c>
      <c r="C39" s="37" t="s">
        <v>792</v>
      </c>
      <c r="D39" s="39" t="s">
        <v>793</v>
      </c>
      <c r="E39" s="39"/>
      <c r="F39" s="39"/>
      <c r="G39" s="89"/>
    </row>
    <row r="40" spans="1:7" ht="12.75">
      <c r="A40" s="90" t="s">
        <v>797</v>
      </c>
      <c r="B40" s="90" t="s">
        <v>163</v>
      </c>
      <c r="C40" s="37" t="s">
        <v>792</v>
      </c>
      <c r="D40" s="39" t="s">
        <v>793</v>
      </c>
      <c r="E40" s="39"/>
      <c r="F40" s="39"/>
      <c r="G40" s="89"/>
    </row>
    <row r="41" spans="1:7" ht="12.75">
      <c r="A41" s="90" t="s">
        <v>164</v>
      </c>
      <c r="B41" s="90" t="s">
        <v>909</v>
      </c>
      <c r="C41" s="37" t="s">
        <v>792</v>
      </c>
      <c r="D41" s="39" t="s">
        <v>793</v>
      </c>
      <c r="E41" s="39"/>
      <c r="F41" s="39"/>
      <c r="G41" s="89"/>
    </row>
    <row r="42" spans="1:7" ht="12.75">
      <c r="A42" s="90" t="s">
        <v>165</v>
      </c>
      <c r="B42" s="90" t="s">
        <v>910</v>
      </c>
      <c r="C42" s="37" t="s">
        <v>792</v>
      </c>
      <c r="D42" s="39" t="s">
        <v>793</v>
      </c>
      <c r="E42" s="39"/>
      <c r="F42" s="39"/>
      <c r="G42" s="89"/>
    </row>
    <row r="43" spans="1:7" ht="12.75">
      <c r="A43" s="90" t="s">
        <v>166</v>
      </c>
      <c r="B43" s="90" t="s">
        <v>911</v>
      </c>
      <c r="C43" s="37" t="s">
        <v>792</v>
      </c>
      <c r="D43" s="39" t="s">
        <v>793</v>
      </c>
      <c r="E43" s="39"/>
      <c r="F43" s="39"/>
      <c r="G43" s="89"/>
    </row>
    <row r="44" spans="1:6" ht="12.75">
      <c r="A44" s="90" t="s">
        <v>167</v>
      </c>
      <c r="B44" s="90" t="s">
        <v>912</v>
      </c>
      <c r="C44" s="37" t="s">
        <v>792</v>
      </c>
      <c r="D44" s="39" t="s">
        <v>793</v>
      </c>
      <c r="E44" s="39"/>
      <c r="F44" s="39"/>
    </row>
    <row r="45" spans="1:6" ht="12.75">
      <c r="A45" s="90" t="s">
        <v>168</v>
      </c>
      <c r="B45" s="90" t="s">
        <v>913</v>
      </c>
      <c r="C45" s="37" t="s">
        <v>792</v>
      </c>
      <c r="D45" s="39" t="s">
        <v>793</v>
      </c>
      <c r="E45" s="39"/>
      <c r="F45" s="39"/>
    </row>
    <row r="46" spans="1:6" ht="12.75">
      <c r="A46" s="90" t="s">
        <v>169</v>
      </c>
      <c r="B46" s="90" t="s">
        <v>914</v>
      </c>
      <c r="C46" s="37" t="s">
        <v>792</v>
      </c>
      <c r="D46" s="39" t="s">
        <v>793</v>
      </c>
      <c r="E46" s="39"/>
      <c r="F46" s="39"/>
    </row>
    <row r="47" spans="1:6" ht="12.75">
      <c r="A47" s="90" t="s">
        <v>170</v>
      </c>
      <c r="B47" s="90" t="s">
        <v>915</v>
      </c>
      <c r="C47" s="37" t="s">
        <v>792</v>
      </c>
      <c r="D47" s="39" t="s">
        <v>793</v>
      </c>
      <c r="E47" s="39"/>
      <c r="F47" s="39"/>
    </row>
    <row r="48" spans="1:6" ht="12.75">
      <c r="A48" s="90" t="s">
        <v>798</v>
      </c>
      <c r="B48" s="90" t="s">
        <v>916</v>
      </c>
      <c r="C48" s="37" t="s">
        <v>792</v>
      </c>
      <c r="D48" s="39" t="s">
        <v>793</v>
      </c>
      <c r="E48" s="39"/>
      <c r="F48" s="39"/>
    </row>
    <row r="49" spans="1:6" ht="12.75">
      <c r="A49" s="90" t="s">
        <v>799</v>
      </c>
      <c r="B49" s="90" t="s">
        <v>987</v>
      </c>
      <c r="C49" s="37" t="s">
        <v>792</v>
      </c>
      <c r="D49" s="39" t="s">
        <v>793</v>
      </c>
      <c r="E49" s="39"/>
      <c r="F49" s="39"/>
    </row>
    <row r="50" spans="1:6" ht="12.75">
      <c r="A50" s="90" t="s">
        <v>800</v>
      </c>
      <c r="B50" s="90" t="s">
        <v>172</v>
      </c>
      <c r="C50" s="37" t="s">
        <v>792</v>
      </c>
      <c r="D50" s="39" t="s">
        <v>793</v>
      </c>
      <c r="E50" s="39"/>
      <c r="F50" s="39"/>
    </row>
    <row r="51" spans="1:6" ht="12.75">
      <c r="A51" s="90" t="s">
        <v>171</v>
      </c>
      <c r="B51" s="90" t="s">
        <v>173</v>
      </c>
      <c r="C51" s="37" t="s">
        <v>792</v>
      </c>
      <c r="D51" s="39" t="s">
        <v>793</v>
      </c>
      <c r="E51" s="39"/>
      <c r="F51" s="39"/>
    </row>
    <row r="52" spans="1:6" ht="12.75">
      <c r="A52" s="90" t="s">
        <v>174</v>
      </c>
      <c r="B52" s="90" t="s">
        <v>175</v>
      </c>
      <c r="C52" s="37" t="s">
        <v>792</v>
      </c>
      <c r="D52" s="39" t="s">
        <v>793</v>
      </c>
      <c r="E52" s="39"/>
      <c r="F52" s="39"/>
    </row>
    <row r="53" spans="1:6" ht="12.75">
      <c r="A53" s="90" t="s">
        <v>176</v>
      </c>
      <c r="B53" s="90" t="s">
        <v>941</v>
      </c>
      <c r="C53" s="37" t="s">
        <v>792</v>
      </c>
      <c r="D53" s="39" t="s">
        <v>793</v>
      </c>
      <c r="E53" s="39"/>
      <c r="F53" s="39"/>
    </row>
    <row r="54" spans="1:6" ht="12.75">
      <c r="A54" s="35" t="s">
        <v>177</v>
      </c>
      <c r="B54" s="51" t="s">
        <v>178</v>
      </c>
      <c r="C54" s="37"/>
      <c r="D54" s="39"/>
      <c r="E54" s="39"/>
      <c r="F54" s="39"/>
    </row>
    <row r="55" spans="1:6" ht="12.75">
      <c r="A55" s="37" t="s">
        <v>179</v>
      </c>
      <c r="B55" s="37" t="s">
        <v>180</v>
      </c>
      <c r="C55" s="37" t="s">
        <v>792</v>
      </c>
      <c r="D55" s="39" t="s">
        <v>793</v>
      </c>
      <c r="E55" s="39"/>
      <c r="F55" s="39"/>
    </row>
    <row r="56" spans="1:6" ht="12.75">
      <c r="A56" s="37" t="s">
        <v>181</v>
      </c>
      <c r="B56" s="37" t="s">
        <v>182</v>
      </c>
      <c r="C56" s="37" t="s">
        <v>792</v>
      </c>
      <c r="D56" s="39" t="s">
        <v>793</v>
      </c>
      <c r="E56" s="39"/>
      <c r="F56" s="39"/>
    </row>
    <row r="57" spans="1:6" ht="12.75">
      <c r="A57" s="37" t="s">
        <v>183</v>
      </c>
      <c r="B57" s="37" t="s">
        <v>184</v>
      </c>
      <c r="C57" s="37" t="s">
        <v>792</v>
      </c>
      <c r="D57" s="39" t="s">
        <v>793</v>
      </c>
      <c r="E57" s="39"/>
      <c r="F57" s="39"/>
    </row>
    <row r="58" spans="1:6" ht="12.75">
      <c r="A58" s="37" t="s">
        <v>185</v>
      </c>
      <c r="B58" s="50" t="s">
        <v>186</v>
      </c>
      <c r="C58" s="37" t="s">
        <v>792</v>
      </c>
      <c r="D58" s="39" t="s">
        <v>793</v>
      </c>
      <c r="E58" s="39"/>
      <c r="F58" s="39"/>
    </row>
    <row r="59" spans="1:6" ht="12.75">
      <c r="A59" s="37" t="s">
        <v>187</v>
      </c>
      <c r="B59" s="50" t="s">
        <v>188</v>
      </c>
      <c r="C59" s="37" t="s">
        <v>792</v>
      </c>
      <c r="D59" s="39" t="s">
        <v>793</v>
      </c>
      <c r="E59" s="39"/>
      <c r="F59" s="39"/>
    </row>
    <row r="60" spans="1:6" ht="12.75">
      <c r="A60" s="37" t="s">
        <v>189</v>
      </c>
      <c r="B60" s="50" t="s">
        <v>190</v>
      </c>
      <c r="C60" s="37" t="s">
        <v>792</v>
      </c>
      <c r="D60" s="39" t="s">
        <v>793</v>
      </c>
      <c r="E60" s="39"/>
      <c r="F60" s="39"/>
    </row>
    <row r="61" spans="1:6" ht="12.75">
      <c r="A61" s="37" t="s">
        <v>191</v>
      </c>
      <c r="B61" s="50" t="s">
        <v>192</v>
      </c>
      <c r="C61" s="37" t="s">
        <v>792</v>
      </c>
      <c r="D61" s="39" t="s">
        <v>793</v>
      </c>
      <c r="E61" s="39"/>
      <c r="F61" s="39"/>
    </row>
    <row r="62" spans="1:6" ht="12.75">
      <c r="A62" s="37" t="s">
        <v>193</v>
      </c>
      <c r="B62" s="50" t="s">
        <v>925</v>
      </c>
      <c r="C62" s="37" t="s">
        <v>792</v>
      </c>
      <c r="D62" s="39" t="s">
        <v>793</v>
      </c>
      <c r="E62" s="39"/>
      <c r="F62" s="39"/>
    </row>
    <row r="63" spans="1:6" ht="12.75">
      <c r="A63" s="37" t="s">
        <v>194</v>
      </c>
      <c r="B63" s="50" t="s">
        <v>195</v>
      </c>
      <c r="C63" s="37" t="s">
        <v>792</v>
      </c>
      <c r="D63" s="39" t="s">
        <v>793</v>
      </c>
      <c r="E63" s="39"/>
      <c r="F63" s="39"/>
    </row>
    <row r="64" spans="1:6" ht="12.75">
      <c r="A64" s="37" t="s">
        <v>196</v>
      </c>
      <c r="B64" s="50" t="s">
        <v>197</v>
      </c>
      <c r="C64" s="37" t="s">
        <v>792</v>
      </c>
      <c r="D64" s="39" t="s">
        <v>793</v>
      </c>
      <c r="E64" s="39"/>
      <c r="F64" s="39"/>
    </row>
    <row r="65" spans="1:6" ht="12.75">
      <c r="A65" s="35" t="s">
        <v>198</v>
      </c>
      <c r="B65" s="35" t="s">
        <v>199</v>
      </c>
      <c r="C65" s="37"/>
      <c r="D65" s="39"/>
      <c r="E65" s="39"/>
      <c r="F65" s="39"/>
    </row>
    <row r="66" spans="1:6" ht="12.75">
      <c r="A66" s="90" t="s">
        <v>200</v>
      </c>
      <c r="B66" s="90" t="s">
        <v>201</v>
      </c>
      <c r="C66" s="37" t="s">
        <v>792</v>
      </c>
      <c r="D66" s="39" t="s">
        <v>793</v>
      </c>
      <c r="E66" s="39"/>
      <c r="F66" s="39"/>
    </row>
    <row r="67" spans="1:7" ht="12.75">
      <c r="A67" s="90" t="s">
        <v>202</v>
      </c>
      <c r="B67" s="90" t="s">
        <v>203</v>
      </c>
      <c r="C67" s="37" t="s">
        <v>792</v>
      </c>
      <c r="D67" s="39" t="s">
        <v>793</v>
      </c>
      <c r="E67" s="39"/>
      <c r="F67" s="39"/>
      <c r="G67" s="34"/>
    </row>
    <row r="68" spans="1:6" ht="12.75">
      <c r="A68" s="90" t="s">
        <v>204</v>
      </c>
      <c r="B68" s="90" t="s">
        <v>205</v>
      </c>
      <c r="C68" s="37" t="s">
        <v>792</v>
      </c>
      <c r="D68" s="39" t="s">
        <v>793</v>
      </c>
      <c r="E68" s="39"/>
      <c r="F68" s="39"/>
    </row>
    <row r="69" spans="1:6" ht="12.75">
      <c r="A69" s="90" t="s">
        <v>206</v>
      </c>
      <c r="B69" s="90" t="s">
        <v>846</v>
      </c>
      <c r="C69" s="37" t="s">
        <v>792</v>
      </c>
      <c r="D69" s="39" t="s">
        <v>793</v>
      </c>
      <c r="E69" s="39"/>
      <c r="F69" s="39"/>
    </row>
    <row r="70" spans="1:6" ht="12.75">
      <c r="A70" s="90" t="s">
        <v>208</v>
      </c>
      <c r="B70" s="90" t="s">
        <v>207</v>
      </c>
      <c r="C70" s="37" t="s">
        <v>792</v>
      </c>
      <c r="D70" s="39" t="s">
        <v>793</v>
      </c>
      <c r="E70" s="39"/>
      <c r="F70" s="39"/>
    </row>
    <row r="71" spans="1:6" ht="12.75">
      <c r="A71" s="90" t="s">
        <v>210</v>
      </c>
      <c r="B71" s="90" t="s">
        <v>209</v>
      </c>
      <c r="C71" s="37" t="s">
        <v>792</v>
      </c>
      <c r="D71" s="39" t="s">
        <v>793</v>
      </c>
      <c r="E71" s="39"/>
      <c r="F71" s="39"/>
    </row>
    <row r="72" spans="1:6" ht="12.75">
      <c r="A72" s="90" t="s">
        <v>212</v>
      </c>
      <c r="B72" s="90" t="s">
        <v>211</v>
      </c>
      <c r="C72" s="37" t="s">
        <v>792</v>
      </c>
      <c r="D72" s="39" t="s">
        <v>793</v>
      </c>
      <c r="E72" s="39"/>
      <c r="F72" s="39"/>
    </row>
    <row r="73" spans="1:6" ht="12.75">
      <c r="A73" s="90" t="s">
        <v>847</v>
      </c>
      <c r="B73" s="90" t="s">
        <v>213</v>
      </c>
      <c r="C73" s="37" t="s">
        <v>792</v>
      </c>
      <c r="D73" s="39" t="s">
        <v>793</v>
      </c>
      <c r="E73" s="39"/>
      <c r="F73" s="39"/>
    </row>
    <row r="74" spans="1:6" ht="12.75">
      <c r="A74" s="90" t="s">
        <v>214</v>
      </c>
      <c r="B74" s="90" t="s">
        <v>215</v>
      </c>
      <c r="C74" s="37" t="s">
        <v>792</v>
      </c>
      <c r="D74" s="39" t="s">
        <v>793</v>
      </c>
      <c r="E74" s="39"/>
      <c r="F74" s="39"/>
    </row>
    <row r="75" spans="1:6" ht="12.75">
      <c r="A75" s="35" t="s">
        <v>216</v>
      </c>
      <c r="B75" s="35" t="s">
        <v>217</v>
      </c>
      <c r="C75" s="37"/>
      <c r="D75" s="39"/>
      <c r="E75" s="39"/>
      <c r="F75" s="39"/>
    </row>
    <row r="76" spans="1:6" ht="12.75">
      <c r="A76" s="90" t="s">
        <v>218</v>
      </c>
      <c r="B76" s="90" t="s">
        <v>892</v>
      </c>
      <c r="C76" s="37" t="s">
        <v>792</v>
      </c>
      <c r="D76" s="39" t="s">
        <v>793</v>
      </c>
      <c r="E76" s="39"/>
      <c r="F76" s="39"/>
    </row>
    <row r="77" spans="1:6" ht="12.75">
      <c r="A77" s="90" t="s">
        <v>219</v>
      </c>
      <c r="B77" s="90" t="s">
        <v>220</v>
      </c>
      <c r="C77" s="37" t="s">
        <v>792</v>
      </c>
      <c r="D77" s="39" t="s">
        <v>793</v>
      </c>
      <c r="E77" s="39"/>
      <c r="F77" s="39"/>
    </row>
    <row r="78" spans="1:6" ht="12.75">
      <c r="A78" s="90" t="s">
        <v>221</v>
      </c>
      <c r="B78" s="90" t="s">
        <v>222</v>
      </c>
      <c r="C78" s="37" t="s">
        <v>792</v>
      </c>
      <c r="D78" s="39" t="s">
        <v>793</v>
      </c>
      <c r="E78" s="39"/>
      <c r="F78" s="39"/>
    </row>
    <row r="79" spans="1:6" ht="12.75">
      <c r="A79" s="90" t="s">
        <v>223</v>
      </c>
      <c r="B79" s="90" t="s">
        <v>224</v>
      </c>
      <c r="C79" s="37" t="s">
        <v>792</v>
      </c>
      <c r="D79" s="39" t="s">
        <v>793</v>
      </c>
      <c r="E79" s="39"/>
      <c r="F79" s="39"/>
    </row>
    <row r="80" spans="1:6" ht="12.75">
      <c r="A80" s="90" t="s">
        <v>225</v>
      </c>
      <c r="B80" s="90" t="s">
        <v>226</v>
      </c>
      <c r="C80" s="37" t="s">
        <v>792</v>
      </c>
      <c r="D80" s="39" t="s">
        <v>793</v>
      </c>
      <c r="E80" s="39"/>
      <c r="F80" s="39"/>
    </row>
    <row r="81" spans="1:6" ht="12.75">
      <c r="A81" s="90" t="s">
        <v>227</v>
      </c>
      <c r="B81" s="90" t="s">
        <v>228</v>
      </c>
      <c r="C81" s="37" t="s">
        <v>792</v>
      </c>
      <c r="D81" s="39" t="s">
        <v>793</v>
      </c>
      <c r="E81" s="39"/>
      <c r="F81" s="39"/>
    </row>
    <row r="82" spans="1:6" ht="12.75">
      <c r="A82" s="90" t="s">
        <v>229</v>
      </c>
      <c r="B82" s="90" t="s">
        <v>230</v>
      </c>
      <c r="C82" s="37" t="s">
        <v>792</v>
      </c>
      <c r="D82" s="39" t="s">
        <v>793</v>
      </c>
      <c r="E82" s="39"/>
      <c r="F82" s="39"/>
    </row>
    <row r="83" spans="1:6" ht="12.75">
      <c r="A83" s="90" t="s">
        <v>231</v>
      </c>
      <c r="B83" s="90" t="s">
        <v>50</v>
      </c>
      <c r="C83" s="37" t="s">
        <v>792</v>
      </c>
      <c r="D83" s="39" t="s">
        <v>793</v>
      </c>
      <c r="E83" s="39"/>
      <c r="F83" s="39"/>
    </row>
    <row r="84" spans="1:6" ht="12.75">
      <c r="A84" s="90" t="s">
        <v>232</v>
      </c>
      <c r="B84" s="90" t="s">
        <v>233</v>
      </c>
      <c r="C84" s="37" t="s">
        <v>792</v>
      </c>
      <c r="D84" s="39" t="s">
        <v>793</v>
      </c>
      <c r="E84" s="39"/>
      <c r="F84" s="39"/>
    </row>
    <row r="85" spans="1:6" ht="12.75">
      <c r="A85" s="90" t="s">
        <v>234</v>
      </c>
      <c r="B85" s="90" t="s">
        <v>235</v>
      </c>
      <c r="C85" s="37" t="s">
        <v>792</v>
      </c>
      <c r="D85" s="39" t="s">
        <v>793</v>
      </c>
      <c r="E85" s="39"/>
      <c r="F85" s="39"/>
    </row>
    <row r="86" spans="1:6" ht="12.75">
      <c r="A86" s="90" t="s">
        <v>236</v>
      </c>
      <c r="B86" s="90" t="s">
        <v>926</v>
      </c>
      <c r="C86" s="37" t="s">
        <v>792</v>
      </c>
      <c r="D86" s="39" t="s">
        <v>793</v>
      </c>
      <c r="E86" s="39"/>
      <c r="F86" s="39"/>
    </row>
    <row r="87" spans="1:6" ht="12.75">
      <c r="A87" s="90" t="s">
        <v>237</v>
      </c>
      <c r="B87" s="90" t="s">
        <v>927</v>
      </c>
      <c r="C87" s="37" t="s">
        <v>792</v>
      </c>
      <c r="D87" s="39" t="s">
        <v>793</v>
      </c>
      <c r="E87" s="39"/>
      <c r="F87" s="39"/>
    </row>
    <row r="88" spans="1:6" ht="12.75">
      <c r="A88" s="90" t="s">
        <v>238</v>
      </c>
      <c r="B88" s="90" t="s">
        <v>928</v>
      </c>
      <c r="C88" s="37" t="s">
        <v>792</v>
      </c>
      <c r="D88" s="39" t="s">
        <v>793</v>
      </c>
      <c r="E88" s="39"/>
      <c r="F88" s="39"/>
    </row>
    <row r="89" spans="1:6" ht="12.75">
      <c r="A89" s="90" t="s">
        <v>239</v>
      </c>
      <c r="B89" s="90" t="s">
        <v>53</v>
      </c>
      <c r="C89" s="37" t="s">
        <v>792</v>
      </c>
      <c r="D89" s="39" t="s">
        <v>793</v>
      </c>
      <c r="E89" s="39"/>
      <c r="F89" s="39"/>
    </row>
    <row r="90" spans="1:6" ht="12.75">
      <c r="A90" s="90" t="s">
        <v>240</v>
      </c>
      <c r="B90" s="90" t="s">
        <v>241</v>
      </c>
      <c r="C90" s="37" t="s">
        <v>792</v>
      </c>
      <c r="D90" s="39" t="s">
        <v>793</v>
      </c>
      <c r="E90" s="39"/>
      <c r="F90" s="39"/>
    </row>
    <row r="91" spans="1:6" ht="12.75">
      <c r="A91" s="35" t="s">
        <v>242</v>
      </c>
      <c r="B91" s="35" t="s">
        <v>47</v>
      </c>
      <c r="C91" s="37"/>
      <c r="D91" s="39"/>
      <c r="E91" s="39"/>
      <c r="F91" s="39"/>
    </row>
    <row r="92" spans="1:6" ht="12.75">
      <c r="A92" s="90" t="s">
        <v>243</v>
      </c>
      <c r="B92" s="90" t="s">
        <v>14</v>
      </c>
      <c r="C92" s="37" t="s">
        <v>792</v>
      </c>
      <c r="D92" s="39" t="s">
        <v>793</v>
      </c>
      <c r="E92" s="39"/>
      <c r="F92" s="39"/>
    </row>
    <row r="93" spans="1:6" ht="12.75">
      <c r="A93" s="90" t="s">
        <v>244</v>
      </c>
      <c r="B93" s="90" t="s">
        <v>245</v>
      </c>
      <c r="C93" s="37" t="s">
        <v>792</v>
      </c>
      <c r="D93" s="39" t="s">
        <v>793</v>
      </c>
      <c r="E93" s="39"/>
      <c r="F93" s="39"/>
    </row>
    <row r="94" spans="1:6" ht="12.75">
      <c r="A94" s="90" t="s">
        <v>246</v>
      </c>
      <c r="B94" s="90" t="s">
        <v>801</v>
      </c>
      <c r="C94" s="37" t="s">
        <v>792</v>
      </c>
      <c r="D94" s="39" t="s">
        <v>793</v>
      </c>
      <c r="E94" s="39"/>
      <c r="F94" s="39"/>
    </row>
    <row r="95" spans="1:6" ht="12.75">
      <c r="A95" s="90" t="s">
        <v>247</v>
      </c>
      <c r="B95" s="90" t="s">
        <v>802</v>
      </c>
      <c r="C95" s="37" t="s">
        <v>792</v>
      </c>
      <c r="D95" s="39" t="s">
        <v>793</v>
      </c>
      <c r="E95" s="39"/>
      <c r="F95" s="39"/>
    </row>
    <row r="96" spans="1:6" ht="12.75">
      <c r="A96" s="90" t="s">
        <v>249</v>
      </c>
      <c r="B96" s="90" t="s">
        <v>24</v>
      </c>
      <c r="C96" s="37" t="s">
        <v>792</v>
      </c>
      <c r="D96" s="39" t="s">
        <v>793</v>
      </c>
      <c r="E96" s="39"/>
      <c r="F96" s="39"/>
    </row>
    <row r="97" spans="1:6" ht="12.75">
      <c r="A97" s="90" t="s">
        <v>251</v>
      </c>
      <c r="B97" s="90" t="s">
        <v>248</v>
      </c>
      <c r="C97" s="37" t="s">
        <v>792</v>
      </c>
      <c r="D97" s="39" t="s">
        <v>793</v>
      </c>
      <c r="E97" s="39"/>
      <c r="F97" s="39"/>
    </row>
    <row r="98" spans="1:6" ht="12.75">
      <c r="A98" s="90" t="s">
        <v>253</v>
      </c>
      <c r="B98" s="90" t="s">
        <v>250</v>
      </c>
      <c r="C98" s="37" t="s">
        <v>792</v>
      </c>
      <c r="D98" s="39" t="s">
        <v>793</v>
      </c>
      <c r="E98" s="39"/>
      <c r="F98" s="39"/>
    </row>
    <row r="99" spans="1:6" ht="12.75">
      <c r="A99" s="90" t="s">
        <v>803</v>
      </c>
      <c r="B99" s="90" t="s">
        <v>252</v>
      </c>
      <c r="C99" s="37" t="s">
        <v>792</v>
      </c>
      <c r="D99" s="39" t="s">
        <v>793</v>
      </c>
      <c r="E99" s="39"/>
      <c r="F99" s="39"/>
    </row>
    <row r="100" spans="1:6" ht="12.75">
      <c r="A100" s="90" t="s">
        <v>804</v>
      </c>
      <c r="B100" s="90" t="s">
        <v>254</v>
      </c>
      <c r="C100" s="37" t="s">
        <v>792</v>
      </c>
      <c r="D100" s="39" t="s">
        <v>793</v>
      </c>
      <c r="E100" s="39"/>
      <c r="F100" s="39"/>
    </row>
    <row r="101" spans="1:7" ht="12.75">
      <c r="A101" s="90" t="s">
        <v>255</v>
      </c>
      <c r="B101" s="90" t="s">
        <v>256</v>
      </c>
      <c r="C101" s="37" t="s">
        <v>792</v>
      </c>
      <c r="D101" s="39" t="s">
        <v>793</v>
      </c>
      <c r="E101" s="39"/>
      <c r="F101" s="39"/>
      <c r="G101" s="89"/>
    </row>
    <row r="102" spans="1:7" ht="12.75">
      <c r="A102" s="90" t="s">
        <v>257</v>
      </c>
      <c r="B102" s="90" t="s">
        <v>258</v>
      </c>
      <c r="C102" s="37" t="s">
        <v>792</v>
      </c>
      <c r="D102" s="39" t="s">
        <v>793</v>
      </c>
      <c r="E102" s="39"/>
      <c r="F102" s="39"/>
      <c r="G102" s="89"/>
    </row>
    <row r="103" spans="1:7" ht="12.75">
      <c r="A103" s="90" t="s">
        <v>259</v>
      </c>
      <c r="B103" s="90" t="s">
        <v>929</v>
      </c>
      <c r="C103" s="37" t="s">
        <v>792</v>
      </c>
      <c r="D103" s="39" t="s">
        <v>793</v>
      </c>
      <c r="E103" s="39"/>
      <c r="F103" s="39"/>
      <c r="G103" s="34"/>
    </row>
    <row r="104" spans="1:7" ht="12.75">
      <c r="A104" s="90" t="s">
        <v>260</v>
      </c>
      <c r="B104" s="90" t="s">
        <v>18</v>
      </c>
      <c r="C104" s="37" t="s">
        <v>792</v>
      </c>
      <c r="D104" s="39" t="s">
        <v>793</v>
      </c>
      <c r="E104" s="39"/>
      <c r="F104" s="39"/>
      <c r="G104" s="34"/>
    </row>
    <row r="105" spans="1:7" ht="12.75">
      <c r="A105" s="90" t="s">
        <v>271</v>
      </c>
      <c r="B105" s="90" t="s">
        <v>272</v>
      </c>
      <c r="C105" s="37" t="s">
        <v>792</v>
      </c>
      <c r="D105" s="39" t="s">
        <v>793</v>
      </c>
      <c r="E105" s="39"/>
      <c r="F105" s="39"/>
      <c r="G105" s="34"/>
    </row>
    <row r="106" spans="1:7" ht="12.75">
      <c r="A106" s="35" t="s">
        <v>261</v>
      </c>
      <c r="B106" s="35" t="s">
        <v>262</v>
      </c>
      <c r="C106" s="37"/>
      <c r="D106" s="39"/>
      <c r="E106" s="39"/>
      <c r="F106" s="39"/>
      <c r="G106" s="34"/>
    </row>
    <row r="107" spans="1:7" ht="12.75">
      <c r="A107" s="90" t="s">
        <v>263</v>
      </c>
      <c r="B107" s="90" t="s">
        <v>264</v>
      </c>
      <c r="C107" s="37" t="s">
        <v>792</v>
      </c>
      <c r="D107" s="39" t="s">
        <v>793</v>
      </c>
      <c r="E107" s="39"/>
      <c r="F107" s="39"/>
      <c r="G107" s="89"/>
    </row>
    <row r="108" spans="1:7" ht="12.75">
      <c r="A108" s="90" t="s">
        <v>265</v>
      </c>
      <c r="B108" s="90" t="s">
        <v>266</v>
      </c>
      <c r="C108" s="37" t="s">
        <v>792</v>
      </c>
      <c r="D108" s="39" t="s">
        <v>793</v>
      </c>
      <c r="E108" s="39"/>
      <c r="F108" s="39"/>
      <c r="G108" s="89"/>
    </row>
    <row r="109" spans="1:7" ht="12.75">
      <c r="A109" s="90" t="s">
        <v>267</v>
      </c>
      <c r="B109" s="90" t="s">
        <v>268</v>
      </c>
      <c r="C109" s="37" t="s">
        <v>792</v>
      </c>
      <c r="D109" s="39" t="s">
        <v>793</v>
      </c>
      <c r="E109" s="39"/>
      <c r="F109" s="39"/>
      <c r="G109" s="89"/>
    </row>
    <row r="110" spans="1:7" ht="12.75">
      <c r="A110" s="90" t="s">
        <v>269</v>
      </c>
      <c r="B110" s="90" t="s">
        <v>270</v>
      </c>
      <c r="C110" s="37" t="s">
        <v>792</v>
      </c>
      <c r="D110" s="39" t="s">
        <v>793</v>
      </c>
      <c r="E110" s="39"/>
      <c r="F110" s="39"/>
      <c r="G110" s="34"/>
    </row>
    <row r="111" spans="1:7" ht="12.75">
      <c r="A111" s="35" t="s">
        <v>273</v>
      </c>
      <c r="B111" s="35" t="s">
        <v>274</v>
      </c>
      <c r="C111" s="37"/>
      <c r="D111" s="39"/>
      <c r="E111" s="39"/>
      <c r="F111" s="39"/>
      <c r="G111" s="34"/>
    </row>
    <row r="112" spans="1:7" ht="12.75">
      <c r="A112" s="90" t="s">
        <v>275</v>
      </c>
      <c r="B112" s="90" t="s">
        <v>276</v>
      </c>
      <c r="C112" s="37" t="s">
        <v>792</v>
      </c>
      <c r="D112" s="39" t="s">
        <v>793</v>
      </c>
      <c r="E112" s="39"/>
      <c r="F112" s="39"/>
      <c r="G112" s="34"/>
    </row>
    <row r="113" spans="1:7" ht="12.75">
      <c r="A113" s="90" t="s">
        <v>277</v>
      </c>
      <c r="B113" s="90" t="s">
        <v>278</v>
      </c>
      <c r="C113" s="37" t="s">
        <v>792</v>
      </c>
      <c r="D113" s="39" t="s">
        <v>793</v>
      </c>
      <c r="E113" s="39"/>
      <c r="F113" s="39"/>
      <c r="G113" s="34"/>
    </row>
    <row r="114" spans="1:7" ht="12.75">
      <c r="A114" s="90" t="s">
        <v>279</v>
      </c>
      <c r="B114" s="90" t="s">
        <v>280</v>
      </c>
      <c r="C114" s="37" t="s">
        <v>792</v>
      </c>
      <c r="D114" s="39" t="s">
        <v>793</v>
      </c>
      <c r="E114" s="39"/>
      <c r="F114" s="39"/>
      <c r="G114" s="34"/>
    </row>
    <row r="115" spans="1:7" ht="12.75">
      <c r="A115" s="90" t="s">
        <v>281</v>
      </c>
      <c r="B115" s="90" t="s">
        <v>44</v>
      </c>
      <c r="C115" s="37" t="s">
        <v>792</v>
      </c>
      <c r="D115" s="39" t="s">
        <v>793</v>
      </c>
      <c r="E115" s="39"/>
      <c r="F115" s="39"/>
      <c r="G115" s="89"/>
    </row>
    <row r="116" spans="1:7" ht="12.75">
      <c r="A116" s="90" t="s">
        <v>282</v>
      </c>
      <c r="B116" s="90" t="s">
        <v>805</v>
      </c>
      <c r="C116" s="37" t="s">
        <v>792</v>
      </c>
      <c r="D116" s="39" t="s">
        <v>793</v>
      </c>
      <c r="E116" s="39"/>
      <c r="F116" s="39"/>
      <c r="G116" s="89"/>
    </row>
    <row r="117" spans="1:7" ht="12.75">
      <c r="A117" s="90" t="s">
        <v>283</v>
      </c>
      <c r="B117" s="90" t="s">
        <v>284</v>
      </c>
      <c r="C117" s="37" t="s">
        <v>792</v>
      </c>
      <c r="D117" s="39" t="s">
        <v>793</v>
      </c>
      <c r="E117" s="39"/>
      <c r="F117" s="39"/>
      <c r="G117" s="89"/>
    </row>
    <row r="118" spans="1:7" ht="12.75">
      <c r="A118" s="35" t="s">
        <v>285</v>
      </c>
      <c r="B118" s="35" t="s">
        <v>286</v>
      </c>
      <c r="C118" s="37"/>
      <c r="D118" s="39"/>
      <c r="E118" s="39"/>
      <c r="F118" s="39"/>
      <c r="G118" s="89"/>
    </row>
    <row r="119" spans="1:7" ht="12.75">
      <c r="A119" s="90" t="s">
        <v>287</v>
      </c>
      <c r="B119" s="90" t="s">
        <v>61</v>
      </c>
      <c r="C119" s="37" t="s">
        <v>792</v>
      </c>
      <c r="D119" s="39" t="s">
        <v>793</v>
      </c>
      <c r="E119" s="39"/>
      <c r="F119" s="39"/>
      <c r="G119" s="89"/>
    </row>
    <row r="120" spans="1:7" ht="12.75">
      <c r="A120" s="90" t="s">
        <v>288</v>
      </c>
      <c r="B120" s="90" t="s">
        <v>62</v>
      </c>
      <c r="C120" s="37" t="s">
        <v>792</v>
      </c>
      <c r="D120" s="39" t="s">
        <v>793</v>
      </c>
      <c r="E120" s="39"/>
      <c r="F120" s="39"/>
      <c r="G120" s="89"/>
    </row>
    <row r="121" spans="1:7" ht="12.75">
      <c r="A121" s="90" t="s">
        <v>289</v>
      </c>
      <c r="B121" s="90" t="s">
        <v>19</v>
      </c>
      <c r="C121" s="37" t="s">
        <v>792</v>
      </c>
      <c r="D121" s="39" t="s">
        <v>793</v>
      </c>
      <c r="E121" s="39"/>
      <c r="F121" s="39"/>
      <c r="G121" s="34"/>
    </row>
    <row r="122" spans="1:7" ht="12.75">
      <c r="A122" s="35" t="s">
        <v>290</v>
      </c>
      <c r="B122" s="35" t="s">
        <v>848</v>
      </c>
      <c r="C122" s="37"/>
      <c r="D122" s="39"/>
      <c r="E122" s="39"/>
      <c r="F122" s="39"/>
      <c r="G122" s="89"/>
    </row>
    <row r="123" spans="1:7" ht="12.75">
      <c r="A123" s="90" t="s">
        <v>291</v>
      </c>
      <c r="B123" s="90" t="s">
        <v>8</v>
      </c>
      <c r="C123" s="37" t="s">
        <v>792</v>
      </c>
      <c r="D123" s="39" t="s">
        <v>806</v>
      </c>
      <c r="E123" s="39"/>
      <c r="F123" s="39"/>
      <c r="G123" s="89"/>
    </row>
    <row r="124" spans="1:7" ht="12.75">
      <c r="A124" s="90" t="s">
        <v>292</v>
      </c>
      <c r="B124" s="90" t="s">
        <v>293</v>
      </c>
      <c r="C124" s="37" t="s">
        <v>792</v>
      </c>
      <c r="D124" s="39" t="s">
        <v>806</v>
      </c>
      <c r="E124" s="39"/>
      <c r="F124" s="39"/>
      <c r="G124" s="89"/>
    </row>
    <row r="125" spans="1:7" ht="12.75">
      <c r="A125" s="90" t="s">
        <v>294</v>
      </c>
      <c r="B125" s="90" t="s">
        <v>295</v>
      </c>
      <c r="C125" s="37" t="s">
        <v>792</v>
      </c>
      <c r="D125" s="39" t="s">
        <v>806</v>
      </c>
      <c r="E125" s="39"/>
      <c r="F125" s="39"/>
      <c r="G125" s="89"/>
    </row>
    <row r="126" spans="1:7" ht="12.75">
      <c r="A126" s="90" t="s">
        <v>296</v>
      </c>
      <c r="B126" s="90" t="s">
        <v>38</v>
      </c>
      <c r="C126" s="37" t="s">
        <v>792</v>
      </c>
      <c r="D126" s="39" t="s">
        <v>806</v>
      </c>
      <c r="E126" s="39"/>
      <c r="F126" s="39"/>
      <c r="G126" s="89"/>
    </row>
    <row r="127" spans="1:7" ht="12.75">
      <c r="A127" s="90" t="s">
        <v>297</v>
      </c>
      <c r="B127" s="90" t="s">
        <v>39</v>
      </c>
      <c r="C127" s="37" t="s">
        <v>792</v>
      </c>
      <c r="D127" s="39" t="s">
        <v>806</v>
      </c>
      <c r="E127" s="39"/>
      <c r="F127" s="39"/>
      <c r="G127" s="89"/>
    </row>
    <row r="128" spans="1:7" ht="12.75">
      <c r="A128" s="90" t="s">
        <v>298</v>
      </c>
      <c r="B128" s="90" t="s">
        <v>299</v>
      </c>
      <c r="C128" s="37" t="s">
        <v>792</v>
      </c>
      <c r="D128" s="39" t="s">
        <v>806</v>
      </c>
      <c r="E128" s="39"/>
      <c r="F128" s="39"/>
      <c r="G128" s="89"/>
    </row>
    <row r="129" spans="1:7" ht="12.75">
      <c r="A129" s="90" t="s">
        <v>300</v>
      </c>
      <c r="B129" s="90" t="s">
        <v>40</v>
      </c>
      <c r="C129" s="37" t="s">
        <v>792</v>
      </c>
      <c r="D129" s="39" t="s">
        <v>806</v>
      </c>
      <c r="E129" s="39"/>
      <c r="F129" s="39"/>
      <c r="G129" s="89"/>
    </row>
    <row r="130" spans="1:7" ht="12.75">
      <c r="A130" s="90" t="s">
        <v>301</v>
      </c>
      <c r="B130" s="90" t="s">
        <v>302</v>
      </c>
      <c r="C130" s="37" t="s">
        <v>792</v>
      </c>
      <c r="D130" s="39" t="s">
        <v>806</v>
      </c>
      <c r="E130" s="39"/>
      <c r="F130" s="39"/>
      <c r="G130" s="89"/>
    </row>
    <row r="131" spans="1:7" ht="12.75">
      <c r="A131" s="90" t="s">
        <v>303</v>
      </c>
      <c r="B131" s="90" t="s">
        <v>304</v>
      </c>
      <c r="C131" s="37" t="s">
        <v>792</v>
      </c>
      <c r="D131" s="39" t="s">
        <v>806</v>
      </c>
      <c r="E131" s="39"/>
      <c r="F131" s="39"/>
      <c r="G131" s="89"/>
    </row>
    <row r="132" spans="1:7" ht="12.75">
      <c r="A132" s="90" t="s">
        <v>305</v>
      </c>
      <c r="B132" s="90" t="s">
        <v>306</v>
      </c>
      <c r="C132" s="37" t="s">
        <v>792</v>
      </c>
      <c r="D132" s="39" t="s">
        <v>806</v>
      </c>
      <c r="E132" s="39"/>
      <c r="F132" s="39"/>
      <c r="G132" s="89"/>
    </row>
    <row r="133" spans="1:7" ht="12.75">
      <c r="A133" s="90" t="s">
        <v>307</v>
      </c>
      <c r="B133" s="90" t="s">
        <v>308</v>
      </c>
      <c r="C133" s="37" t="s">
        <v>792</v>
      </c>
      <c r="D133" s="39" t="s">
        <v>806</v>
      </c>
      <c r="E133" s="39"/>
      <c r="F133" s="39"/>
      <c r="G133" s="89"/>
    </row>
    <row r="134" spans="1:7" ht="12.75">
      <c r="A134" s="90" t="s">
        <v>309</v>
      </c>
      <c r="B134" s="90" t="s">
        <v>310</v>
      </c>
      <c r="C134" s="37" t="s">
        <v>792</v>
      </c>
      <c r="D134" s="39" t="s">
        <v>806</v>
      </c>
      <c r="E134" s="39"/>
      <c r="F134" s="39"/>
      <c r="G134" s="89"/>
    </row>
    <row r="135" spans="1:7" ht="12.75">
      <c r="A135" s="90" t="s">
        <v>311</v>
      </c>
      <c r="B135" s="90" t="s">
        <v>312</v>
      </c>
      <c r="C135" s="37" t="s">
        <v>792</v>
      </c>
      <c r="D135" s="39" t="s">
        <v>806</v>
      </c>
      <c r="E135" s="39"/>
      <c r="F135" s="39"/>
      <c r="G135" s="89"/>
    </row>
    <row r="136" spans="1:7" ht="12.75">
      <c r="A136" s="90" t="s">
        <v>1006</v>
      </c>
      <c r="B136" s="90" t="s">
        <v>997</v>
      </c>
      <c r="C136" s="37" t="s">
        <v>792</v>
      </c>
      <c r="D136" s="39" t="s">
        <v>806</v>
      </c>
      <c r="E136" s="39"/>
      <c r="F136" s="39"/>
      <c r="G136" s="89"/>
    </row>
    <row r="137" spans="1:7" ht="12.75">
      <c r="A137" s="90" t="s">
        <v>921</v>
      </c>
      <c r="B137" s="90" t="s">
        <v>59</v>
      </c>
      <c r="C137" s="37" t="s">
        <v>792</v>
      </c>
      <c r="D137" s="39" t="s">
        <v>806</v>
      </c>
      <c r="E137" s="39"/>
      <c r="F137" s="39"/>
      <c r="G137" s="89"/>
    </row>
    <row r="138" spans="1:7" ht="12.75">
      <c r="A138" s="90" t="s">
        <v>917</v>
      </c>
      <c r="B138" s="90" t="s">
        <v>898</v>
      </c>
      <c r="C138" s="37" t="s">
        <v>792</v>
      </c>
      <c r="D138" s="39" t="s">
        <v>806</v>
      </c>
      <c r="E138" s="39"/>
      <c r="F138" s="39"/>
      <c r="G138" s="89"/>
    </row>
    <row r="139" spans="1:7" ht="12.75">
      <c r="A139" s="90" t="s">
        <v>849</v>
      </c>
      <c r="B139" s="90" t="s">
        <v>998</v>
      </c>
      <c r="C139" s="37" t="s">
        <v>792</v>
      </c>
      <c r="D139" s="39" t="s">
        <v>806</v>
      </c>
      <c r="E139" s="39"/>
      <c r="F139" s="39"/>
      <c r="G139" s="89"/>
    </row>
    <row r="140" spans="1:7" ht="12.75">
      <c r="A140" s="90" t="s">
        <v>313</v>
      </c>
      <c r="B140" s="90" t="s">
        <v>896</v>
      </c>
      <c r="C140" s="37" t="s">
        <v>792</v>
      </c>
      <c r="D140" s="39" t="s">
        <v>806</v>
      </c>
      <c r="E140" s="39"/>
      <c r="F140" s="39"/>
      <c r="G140" s="89"/>
    </row>
    <row r="141" spans="1:7" ht="12.75">
      <c r="A141" s="90" t="s">
        <v>1007</v>
      </c>
      <c r="B141" s="90" t="s">
        <v>42</v>
      </c>
      <c r="C141" s="37" t="s">
        <v>792</v>
      </c>
      <c r="D141" s="39" t="s">
        <v>806</v>
      </c>
      <c r="E141" s="39"/>
      <c r="F141" s="39"/>
      <c r="G141" s="89"/>
    </row>
    <row r="142" spans="1:7" ht="12.75">
      <c r="A142" s="90" t="s">
        <v>1008</v>
      </c>
      <c r="B142" s="90" t="s">
        <v>36</v>
      </c>
      <c r="C142" s="37" t="s">
        <v>792</v>
      </c>
      <c r="D142" s="39" t="s">
        <v>806</v>
      </c>
      <c r="E142" s="39"/>
      <c r="F142" s="39"/>
      <c r="G142" s="34"/>
    </row>
    <row r="143" spans="1:7" ht="12.75">
      <c r="A143" s="90" t="s">
        <v>314</v>
      </c>
      <c r="B143" s="90" t="s">
        <v>37</v>
      </c>
      <c r="C143" s="37" t="s">
        <v>792</v>
      </c>
      <c r="D143" s="39" t="s">
        <v>806</v>
      </c>
      <c r="E143" s="39"/>
      <c r="F143" s="39"/>
      <c r="G143" s="34"/>
    </row>
    <row r="144" spans="1:7" ht="12.75">
      <c r="A144" s="90" t="s">
        <v>315</v>
      </c>
      <c r="B144" s="90" t="s">
        <v>33</v>
      </c>
      <c r="C144" s="37" t="s">
        <v>792</v>
      </c>
      <c r="D144" s="39" t="s">
        <v>806</v>
      </c>
      <c r="E144" s="39"/>
      <c r="F144" s="39"/>
      <c r="G144" s="34"/>
    </row>
    <row r="145" spans="1:7" ht="12.75">
      <c r="A145" s="35" t="s">
        <v>316</v>
      </c>
      <c r="B145" s="35" t="s">
        <v>317</v>
      </c>
      <c r="C145" s="37"/>
      <c r="D145" s="39"/>
      <c r="E145" s="39"/>
      <c r="F145" s="39"/>
      <c r="G145" s="89"/>
    </row>
    <row r="146" spans="1:7" ht="12.75">
      <c r="A146" s="90" t="s">
        <v>318</v>
      </c>
      <c r="B146" s="90" t="s">
        <v>319</v>
      </c>
      <c r="C146" s="37" t="s">
        <v>792</v>
      </c>
      <c r="D146" s="39" t="s">
        <v>806</v>
      </c>
      <c r="E146" s="39"/>
      <c r="F146" s="39"/>
      <c r="G146" s="89"/>
    </row>
    <row r="147" spans="1:7" ht="12.75">
      <c r="A147" s="90" t="s">
        <v>320</v>
      </c>
      <c r="B147" s="90" t="s">
        <v>321</v>
      </c>
      <c r="C147" s="37" t="s">
        <v>792</v>
      </c>
      <c r="D147" s="39" t="s">
        <v>806</v>
      </c>
      <c r="E147" s="39"/>
      <c r="F147" s="39"/>
      <c r="G147" s="34"/>
    </row>
    <row r="148" spans="1:7" ht="12.75">
      <c r="A148" s="90" t="s">
        <v>322</v>
      </c>
      <c r="B148" s="90" t="s">
        <v>323</v>
      </c>
      <c r="C148" s="37" t="s">
        <v>792</v>
      </c>
      <c r="D148" s="39" t="s">
        <v>806</v>
      </c>
      <c r="E148" s="39"/>
      <c r="F148" s="39"/>
      <c r="G148" s="89"/>
    </row>
    <row r="149" spans="1:7" ht="12.75">
      <c r="A149" s="90" t="s">
        <v>324</v>
      </c>
      <c r="B149" s="90" t="s">
        <v>325</v>
      </c>
      <c r="C149" s="37" t="s">
        <v>792</v>
      </c>
      <c r="D149" s="39" t="s">
        <v>806</v>
      </c>
      <c r="E149" s="39"/>
      <c r="F149" s="39"/>
      <c r="G149" s="89"/>
    </row>
    <row r="150" spans="1:7" ht="12.75">
      <c r="A150" s="90" t="s">
        <v>326</v>
      </c>
      <c r="B150" s="90" t="s">
        <v>327</v>
      </c>
      <c r="C150" s="37" t="s">
        <v>792</v>
      </c>
      <c r="D150" s="39" t="s">
        <v>806</v>
      </c>
      <c r="E150" s="39"/>
      <c r="F150" s="39"/>
      <c r="G150" s="34"/>
    </row>
    <row r="151" spans="1:7" ht="12.75">
      <c r="A151" s="90" t="s">
        <v>328</v>
      </c>
      <c r="B151" s="90" t="s">
        <v>329</v>
      </c>
      <c r="C151" s="37" t="s">
        <v>792</v>
      </c>
      <c r="D151" s="39" t="s">
        <v>806</v>
      </c>
      <c r="E151" s="39"/>
      <c r="F151" s="39"/>
      <c r="G151" s="36"/>
    </row>
    <row r="152" spans="1:7" ht="12.75">
      <c r="A152" s="35" t="s">
        <v>330</v>
      </c>
      <c r="B152" s="35" t="s">
        <v>331</v>
      </c>
      <c r="C152" s="37"/>
      <c r="D152" s="39"/>
      <c r="E152" s="39"/>
      <c r="F152" s="39"/>
      <c r="G152" s="89"/>
    </row>
    <row r="153" spans="1:7" ht="12.75">
      <c r="A153" s="90" t="s">
        <v>332</v>
      </c>
      <c r="B153" s="90" t="s">
        <v>49</v>
      </c>
      <c r="C153" s="37" t="s">
        <v>792</v>
      </c>
      <c r="D153" s="39" t="s">
        <v>806</v>
      </c>
      <c r="E153" s="39"/>
      <c r="F153" s="39"/>
      <c r="G153" s="36"/>
    </row>
    <row r="154" spans="1:7" ht="12.75">
      <c r="A154" s="35" t="s">
        <v>684</v>
      </c>
      <c r="B154" s="35" t="s">
        <v>333</v>
      </c>
      <c r="C154" s="37"/>
      <c r="D154" s="39"/>
      <c r="E154" s="39"/>
      <c r="F154" s="39"/>
      <c r="G154" s="34"/>
    </row>
    <row r="155" spans="1:7" ht="12.75">
      <c r="A155" s="90" t="s">
        <v>685</v>
      </c>
      <c r="B155" s="90" t="s">
        <v>20</v>
      </c>
      <c r="C155" s="37" t="s">
        <v>792</v>
      </c>
      <c r="D155" s="39" t="s">
        <v>806</v>
      </c>
      <c r="E155" s="39"/>
      <c r="F155" s="39"/>
      <c r="G155" s="89"/>
    </row>
    <row r="156" spans="1:7" ht="12.75">
      <c r="A156" s="90" t="s">
        <v>686</v>
      </c>
      <c r="B156" s="90" t="s">
        <v>334</v>
      </c>
      <c r="C156" s="37" t="s">
        <v>792</v>
      </c>
      <c r="D156" s="39" t="s">
        <v>806</v>
      </c>
      <c r="E156" s="39"/>
      <c r="F156" s="39"/>
      <c r="G156" s="89"/>
    </row>
    <row r="157" spans="1:7" ht="12.75">
      <c r="A157" s="90" t="s">
        <v>687</v>
      </c>
      <c r="B157" s="90" t="s">
        <v>335</v>
      </c>
      <c r="C157" s="37" t="s">
        <v>792</v>
      </c>
      <c r="D157" s="39" t="s">
        <v>806</v>
      </c>
      <c r="E157" s="39"/>
      <c r="F157" s="39"/>
      <c r="G157" s="89"/>
    </row>
    <row r="158" spans="1:7" ht="12.75">
      <c r="A158" s="90" t="s">
        <v>688</v>
      </c>
      <c r="B158" s="90" t="s">
        <v>336</v>
      </c>
      <c r="C158" s="37" t="s">
        <v>792</v>
      </c>
      <c r="D158" s="39" t="s">
        <v>806</v>
      </c>
      <c r="E158" s="39"/>
      <c r="F158" s="39"/>
      <c r="G158" s="89"/>
    </row>
    <row r="159" spans="1:6" ht="12.75">
      <c r="A159" s="90" t="s">
        <v>689</v>
      </c>
      <c r="B159" s="90" t="s">
        <v>895</v>
      </c>
      <c r="C159" s="37" t="s">
        <v>792</v>
      </c>
      <c r="D159" s="39" t="s">
        <v>806</v>
      </c>
      <c r="E159" s="39"/>
      <c r="F159" s="39"/>
    </row>
    <row r="160" spans="1:6" ht="12.75">
      <c r="A160" s="90" t="s">
        <v>690</v>
      </c>
      <c r="B160" s="90" t="s">
        <v>337</v>
      </c>
      <c r="C160" s="37" t="s">
        <v>792</v>
      </c>
      <c r="D160" s="39" t="s">
        <v>806</v>
      </c>
      <c r="E160" s="39"/>
      <c r="F160" s="39"/>
    </row>
    <row r="161" spans="1:6" ht="12.75">
      <c r="A161" s="90" t="s">
        <v>691</v>
      </c>
      <c r="B161" s="90" t="s">
        <v>338</v>
      </c>
      <c r="C161" s="37" t="s">
        <v>792</v>
      </c>
      <c r="D161" s="39" t="s">
        <v>806</v>
      </c>
      <c r="E161" s="39"/>
      <c r="F161" s="39"/>
    </row>
    <row r="162" spans="1:6" ht="12.75">
      <c r="A162" s="90" t="s">
        <v>900</v>
      </c>
      <c r="B162" s="90" t="s">
        <v>891</v>
      </c>
      <c r="C162" s="37" t="s">
        <v>792</v>
      </c>
      <c r="D162" s="39" t="s">
        <v>806</v>
      </c>
      <c r="E162" s="39"/>
      <c r="F162" s="39"/>
    </row>
    <row r="163" spans="1:6" ht="12.75">
      <c r="A163" s="90" t="s">
        <v>692</v>
      </c>
      <c r="B163" s="90" t="s">
        <v>339</v>
      </c>
      <c r="C163" s="37" t="s">
        <v>792</v>
      </c>
      <c r="D163" s="39" t="s">
        <v>806</v>
      </c>
      <c r="E163" s="39"/>
      <c r="F163" s="39"/>
    </row>
    <row r="164" spans="1:6" ht="12.75">
      <c r="A164" s="90" t="s">
        <v>693</v>
      </c>
      <c r="B164" s="90" t="s">
        <v>340</v>
      </c>
      <c r="C164" s="37" t="s">
        <v>792</v>
      </c>
      <c r="D164" s="39" t="s">
        <v>806</v>
      </c>
      <c r="E164" s="39"/>
      <c r="F164" s="39"/>
    </row>
    <row r="165" spans="1:6" ht="12.75">
      <c r="A165" s="90" t="s">
        <v>694</v>
      </c>
      <c r="B165" s="90" t="s">
        <v>988</v>
      </c>
      <c r="C165" s="37" t="s">
        <v>792</v>
      </c>
      <c r="D165" s="39" t="s">
        <v>806</v>
      </c>
      <c r="E165" s="39"/>
      <c r="F165" s="39"/>
    </row>
    <row r="166" spans="1:6" ht="12.75">
      <c r="A166" s="90" t="s">
        <v>695</v>
      </c>
      <c r="B166" s="90" t="s">
        <v>341</v>
      </c>
      <c r="C166" s="37" t="s">
        <v>792</v>
      </c>
      <c r="D166" s="39" t="s">
        <v>806</v>
      </c>
      <c r="E166" s="39"/>
      <c r="F166" s="39"/>
    </row>
    <row r="167" spans="1:6" ht="12.75">
      <c r="A167" s="90" t="s">
        <v>696</v>
      </c>
      <c r="B167" s="90" t="s">
        <v>342</v>
      </c>
      <c r="C167" s="37" t="s">
        <v>792</v>
      </c>
      <c r="D167" s="39" t="s">
        <v>806</v>
      </c>
      <c r="E167" s="39"/>
      <c r="F167" s="39"/>
    </row>
    <row r="168" spans="1:6" ht="12.75">
      <c r="A168" s="90" t="s">
        <v>697</v>
      </c>
      <c r="B168" s="90" t="s">
        <v>343</v>
      </c>
      <c r="C168" s="37" t="s">
        <v>792</v>
      </c>
      <c r="D168" s="39" t="s">
        <v>806</v>
      </c>
      <c r="E168" s="39"/>
      <c r="F168" s="39"/>
    </row>
    <row r="169" spans="1:6" ht="12.75">
      <c r="A169" s="90" t="s">
        <v>698</v>
      </c>
      <c r="B169" s="90" t="s">
        <v>344</v>
      </c>
      <c r="C169" s="37" t="s">
        <v>792</v>
      </c>
      <c r="D169" s="39" t="s">
        <v>806</v>
      </c>
      <c r="E169" s="39"/>
      <c r="F169" s="39"/>
    </row>
    <row r="170" spans="1:6" ht="12.75">
      <c r="A170" s="90" t="s">
        <v>699</v>
      </c>
      <c r="B170" s="90" t="s">
        <v>930</v>
      </c>
      <c r="C170" s="37" t="s">
        <v>792</v>
      </c>
      <c r="D170" s="39" t="s">
        <v>806</v>
      </c>
      <c r="E170" s="39"/>
      <c r="F170" s="39"/>
    </row>
    <row r="171" spans="1:6" ht="12.75">
      <c r="A171" s="35" t="s">
        <v>700</v>
      </c>
      <c r="B171" s="35" t="s">
        <v>345</v>
      </c>
      <c r="C171" s="37"/>
      <c r="D171" s="39"/>
      <c r="E171" s="39"/>
      <c r="F171" s="39"/>
    </row>
    <row r="172" spans="1:6" ht="12.75">
      <c r="A172" s="90" t="s">
        <v>701</v>
      </c>
      <c r="B172" s="90" t="s">
        <v>346</v>
      </c>
      <c r="C172" s="37" t="s">
        <v>792</v>
      </c>
      <c r="D172" s="39" t="s">
        <v>806</v>
      </c>
      <c r="E172" s="39"/>
      <c r="F172" s="39"/>
    </row>
    <row r="173" spans="1:6" ht="12.75">
      <c r="A173" s="90" t="s">
        <v>702</v>
      </c>
      <c r="B173" s="90" t="s">
        <v>894</v>
      </c>
      <c r="C173" s="37" t="s">
        <v>792</v>
      </c>
      <c r="D173" s="39" t="s">
        <v>806</v>
      </c>
      <c r="E173" s="39"/>
      <c r="F173" s="39"/>
    </row>
    <row r="174" spans="1:6" ht="12.75">
      <c r="A174" s="90" t="s">
        <v>703</v>
      </c>
      <c r="B174" s="90" t="s">
        <v>51</v>
      </c>
      <c r="C174" s="37" t="s">
        <v>792</v>
      </c>
      <c r="D174" s="39" t="s">
        <v>806</v>
      </c>
      <c r="E174" s="39"/>
      <c r="F174" s="39"/>
    </row>
    <row r="175" spans="1:6" ht="12.75">
      <c r="A175" s="90" t="s">
        <v>704</v>
      </c>
      <c r="B175" s="90" t="s">
        <v>899</v>
      </c>
      <c r="C175" s="37" t="s">
        <v>792</v>
      </c>
      <c r="D175" s="39" t="s">
        <v>806</v>
      </c>
      <c r="E175" s="39"/>
      <c r="F175" s="39"/>
    </row>
    <row r="176" spans="1:6" ht="12.75">
      <c r="A176" s="90" t="s">
        <v>705</v>
      </c>
      <c r="B176" s="90" t="s">
        <v>931</v>
      </c>
      <c r="C176" s="37" t="s">
        <v>792</v>
      </c>
      <c r="D176" s="39" t="s">
        <v>806</v>
      </c>
      <c r="E176" s="39"/>
      <c r="F176" s="39"/>
    </row>
    <row r="177" spans="1:6" ht="12.75">
      <c r="A177" s="90" t="s">
        <v>706</v>
      </c>
      <c r="B177" s="90" t="s">
        <v>932</v>
      </c>
      <c r="C177" s="37" t="s">
        <v>792</v>
      </c>
      <c r="D177" s="39" t="s">
        <v>806</v>
      </c>
      <c r="E177" s="39"/>
      <c r="F177" s="39"/>
    </row>
    <row r="178" spans="1:6" ht="12.75">
      <c r="A178" s="90" t="s">
        <v>707</v>
      </c>
      <c r="B178" s="90" t="s">
        <v>933</v>
      </c>
      <c r="C178" s="37" t="s">
        <v>792</v>
      </c>
      <c r="D178" s="39" t="s">
        <v>806</v>
      </c>
      <c r="E178" s="39"/>
      <c r="F178" s="39"/>
    </row>
    <row r="179" spans="1:6" ht="12.75">
      <c r="A179" s="35" t="s">
        <v>708</v>
      </c>
      <c r="B179" s="35" t="s">
        <v>348</v>
      </c>
      <c r="C179" s="37"/>
      <c r="D179" s="39"/>
      <c r="E179" s="39"/>
      <c r="F179" s="39"/>
    </row>
    <row r="180" spans="1:6" ht="12.75">
      <c r="A180" s="90" t="s">
        <v>709</v>
      </c>
      <c r="B180" s="90" t="s">
        <v>807</v>
      </c>
      <c r="C180" s="37" t="s">
        <v>792</v>
      </c>
      <c r="D180" s="39" t="s">
        <v>806</v>
      </c>
      <c r="E180" s="39"/>
      <c r="F180" s="39"/>
    </row>
    <row r="181" spans="1:6" ht="12.75">
      <c r="A181" s="90" t="s">
        <v>710</v>
      </c>
      <c r="B181" s="90" t="s">
        <v>16</v>
      </c>
      <c r="C181" s="37" t="s">
        <v>792</v>
      </c>
      <c r="D181" s="39" t="s">
        <v>806</v>
      </c>
      <c r="E181" s="39"/>
      <c r="F181" s="39"/>
    </row>
    <row r="182" spans="1:6" ht="12.75">
      <c r="A182" s="90" t="s">
        <v>711</v>
      </c>
      <c r="B182" s="90" t="s">
        <v>26</v>
      </c>
      <c r="C182" s="37" t="s">
        <v>792</v>
      </c>
      <c r="D182" s="39" t="s">
        <v>806</v>
      </c>
      <c r="E182" s="39"/>
      <c r="F182" s="39"/>
    </row>
    <row r="183" spans="1:6" ht="12.75">
      <c r="A183" s="90" t="s">
        <v>712</v>
      </c>
      <c r="B183" s="90" t="s">
        <v>349</v>
      </c>
      <c r="C183" s="37" t="s">
        <v>792</v>
      </c>
      <c r="D183" s="39" t="s">
        <v>806</v>
      </c>
      <c r="E183" s="39"/>
      <c r="F183" s="39"/>
    </row>
    <row r="184" spans="1:6" ht="12.75">
      <c r="A184" s="90" t="s">
        <v>713</v>
      </c>
      <c r="B184" s="90" t="s">
        <v>934</v>
      </c>
      <c r="C184" s="37" t="s">
        <v>792</v>
      </c>
      <c r="D184" s="39" t="s">
        <v>806</v>
      </c>
      <c r="E184" s="39"/>
      <c r="F184" s="39"/>
    </row>
    <row r="185" spans="1:6" ht="12.75">
      <c r="A185" s="90" t="s">
        <v>714</v>
      </c>
      <c r="B185" s="90" t="s">
        <v>935</v>
      </c>
      <c r="C185" s="37" t="s">
        <v>792</v>
      </c>
      <c r="D185" s="39" t="s">
        <v>806</v>
      </c>
      <c r="E185" s="39"/>
      <c r="F185" s="39"/>
    </row>
    <row r="186" spans="1:6" ht="12.75">
      <c r="A186" s="90" t="s">
        <v>715</v>
      </c>
      <c r="B186" s="90" t="s">
        <v>350</v>
      </c>
      <c r="C186" s="37" t="s">
        <v>792</v>
      </c>
      <c r="D186" s="39" t="s">
        <v>806</v>
      </c>
      <c r="E186" s="39"/>
      <c r="F186" s="39"/>
    </row>
    <row r="187" spans="1:6" ht="12.75">
      <c r="A187" s="90" t="s">
        <v>716</v>
      </c>
      <c r="B187" s="90" t="s">
        <v>351</v>
      </c>
      <c r="C187" s="37" t="s">
        <v>792</v>
      </c>
      <c r="D187" s="39" t="s">
        <v>806</v>
      </c>
      <c r="E187" s="39"/>
      <c r="F187" s="39"/>
    </row>
    <row r="188" spans="1:6" ht="12.75">
      <c r="A188" s="90" t="s">
        <v>352</v>
      </c>
      <c r="B188" s="90" t="s">
        <v>353</v>
      </c>
      <c r="C188" s="37" t="s">
        <v>792</v>
      </c>
      <c r="D188" s="39" t="s">
        <v>806</v>
      </c>
      <c r="E188" s="39"/>
      <c r="F188" s="39"/>
    </row>
    <row r="189" spans="1:6" ht="12.75">
      <c r="A189" s="90" t="s">
        <v>1010</v>
      </c>
      <c r="B189" s="90" t="s">
        <v>1011</v>
      </c>
      <c r="C189" s="37" t="s">
        <v>792</v>
      </c>
      <c r="D189" s="39" t="s">
        <v>806</v>
      </c>
      <c r="E189" s="39"/>
      <c r="F189" s="39"/>
    </row>
    <row r="190" spans="1:6" ht="12.75">
      <c r="A190" s="90" t="s">
        <v>1010</v>
      </c>
      <c r="B190" s="90" t="s">
        <v>1012</v>
      </c>
      <c r="C190" s="37" t="s">
        <v>792</v>
      </c>
      <c r="D190" s="39" t="s">
        <v>806</v>
      </c>
      <c r="E190" s="39"/>
      <c r="F190" s="39"/>
    </row>
    <row r="191" spans="1:6" ht="12.75">
      <c r="A191" s="90" t="s">
        <v>1010</v>
      </c>
      <c r="B191" s="90" t="s">
        <v>1013</v>
      </c>
      <c r="C191" s="37" t="s">
        <v>792</v>
      </c>
      <c r="D191" s="39" t="s">
        <v>806</v>
      </c>
      <c r="E191" s="39"/>
      <c r="F191" s="39"/>
    </row>
    <row r="192" spans="1:6" ht="12.75">
      <c r="A192" s="90" t="s">
        <v>1009</v>
      </c>
      <c r="B192" s="90" t="s">
        <v>354</v>
      </c>
      <c r="C192" s="37" t="s">
        <v>792</v>
      </c>
      <c r="D192" s="39" t="s">
        <v>806</v>
      </c>
      <c r="E192" s="39"/>
      <c r="F192" s="39"/>
    </row>
    <row r="193" spans="1:6" ht="12.75">
      <c r="A193" s="90" t="s">
        <v>355</v>
      </c>
      <c r="B193" s="90" t="s">
        <v>41</v>
      </c>
      <c r="C193" s="37" t="s">
        <v>792</v>
      </c>
      <c r="D193" s="39" t="s">
        <v>806</v>
      </c>
      <c r="E193" s="39"/>
      <c r="F193" s="39"/>
    </row>
    <row r="194" spans="1:6" ht="12.75">
      <c r="A194" s="90" t="s">
        <v>356</v>
      </c>
      <c r="B194" s="90" t="s">
        <v>357</v>
      </c>
      <c r="C194" s="37" t="s">
        <v>792</v>
      </c>
      <c r="D194" s="39" t="s">
        <v>806</v>
      </c>
      <c r="E194" s="39"/>
      <c r="F194" s="39"/>
    </row>
    <row r="195" spans="1:6" ht="12.75">
      <c r="A195" s="90" t="s">
        <v>358</v>
      </c>
      <c r="B195" s="90" t="s">
        <v>359</v>
      </c>
      <c r="C195" s="37" t="s">
        <v>792</v>
      </c>
      <c r="D195" s="39" t="s">
        <v>806</v>
      </c>
      <c r="E195" s="39"/>
      <c r="F195" s="39"/>
    </row>
    <row r="196" spans="1:6" ht="12.75">
      <c r="A196" s="90" t="s">
        <v>360</v>
      </c>
      <c r="B196" s="90" t="s">
        <v>361</v>
      </c>
      <c r="C196" s="37" t="s">
        <v>792</v>
      </c>
      <c r="D196" s="39" t="s">
        <v>806</v>
      </c>
      <c r="E196" s="39"/>
      <c r="F196" s="39"/>
    </row>
    <row r="197" spans="1:6" ht="12.75">
      <c r="A197" s="90" t="s">
        <v>362</v>
      </c>
      <c r="B197" s="90" t="s">
        <v>363</v>
      </c>
      <c r="C197" s="37" t="s">
        <v>792</v>
      </c>
      <c r="D197" s="39" t="s">
        <v>806</v>
      </c>
      <c r="E197" s="39"/>
      <c r="F197" s="39"/>
    </row>
    <row r="198" spans="1:6" ht="12.75">
      <c r="A198" s="90" t="s">
        <v>808</v>
      </c>
      <c r="B198" s="90" t="s">
        <v>809</v>
      </c>
      <c r="C198" s="37" t="s">
        <v>792</v>
      </c>
      <c r="D198" s="39" t="s">
        <v>806</v>
      </c>
      <c r="E198" s="39"/>
      <c r="F198" s="39"/>
    </row>
    <row r="199" spans="1:6" ht="12.75">
      <c r="A199" s="90" t="s">
        <v>810</v>
      </c>
      <c r="B199" s="90" t="s">
        <v>22</v>
      </c>
      <c r="C199" s="37" t="s">
        <v>792</v>
      </c>
      <c r="D199" s="39" t="s">
        <v>806</v>
      </c>
      <c r="E199" s="39"/>
      <c r="F199" s="39"/>
    </row>
    <row r="200" spans="1:6" ht="12.75">
      <c r="A200" s="90" t="s">
        <v>811</v>
      </c>
      <c r="B200" s="90" t="s">
        <v>812</v>
      </c>
      <c r="C200" s="37" t="s">
        <v>792</v>
      </c>
      <c r="D200" s="39" t="s">
        <v>806</v>
      </c>
      <c r="E200" s="39"/>
      <c r="F200" s="39"/>
    </row>
    <row r="201" spans="1:6" ht="12.75">
      <c r="A201" s="90" t="s">
        <v>813</v>
      </c>
      <c r="B201" s="90" t="s">
        <v>814</v>
      </c>
      <c r="C201" s="37" t="s">
        <v>792</v>
      </c>
      <c r="D201" s="39" t="s">
        <v>806</v>
      </c>
      <c r="E201" s="39"/>
      <c r="F201" s="39"/>
    </row>
    <row r="202" spans="1:6" ht="12.75">
      <c r="A202" s="90" t="s">
        <v>850</v>
      </c>
      <c r="B202" s="90" t="s">
        <v>851</v>
      </c>
      <c r="C202" s="37" t="s">
        <v>792</v>
      </c>
      <c r="D202" s="39" t="s">
        <v>806</v>
      </c>
      <c r="E202" s="39"/>
      <c r="F202" s="39"/>
    </row>
    <row r="203" spans="1:6" ht="12.75">
      <c r="A203" s="90" t="s">
        <v>815</v>
      </c>
      <c r="B203" s="90" t="s">
        <v>816</v>
      </c>
      <c r="C203" s="37" t="s">
        <v>792</v>
      </c>
      <c r="D203" s="39" t="s">
        <v>806</v>
      </c>
      <c r="E203" s="39"/>
      <c r="F203" s="39"/>
    </row>
    <row r="204" spans="1:6" ht="12.75">
      <c r="A204" s="35" t="s">
        <v>364</v>
      </c>
      <c r="B204" s="35" t="s">
        <v>365</v>
      </c>
      <c r="C204" s="37"/>
      <c r="D204" s="39"/>
      <c r="E204" s="39"/>
      <c r="F204" s="39"/>
    </row>
    <row r="205" spans="1:6" ht="12.75">
      <c r="A205" s="90" t="s">
        <v>366</v>
      </c>
      <c r="B205" s="90" t="s">
        <v>29</v>
      </c>
      <c r="C205" s="37" t="s">
        <v>792</v>
      </c>
      <c r="D205" s="39" t="s">
        <v>806</v>
      </c>
      <c r="E205" s="39"/>
      <c r="F205" s="39"/>
    </row>
    <row r="206" spans="1:6" ht="12.75">
      <c r="A206" s="90" t="s">
        <v>367</v>
      </c>
      <c r="B206" s="90" t="s">
        <v>63</v>
      </c>
      <c r="C206" s="37" t="s">
        <v>792</v>
      </c>
      <c r="D206" s="39" t="s">
        <v>806</v>
      </c>
      <c r="E206" s="39"/>
      <c r="F206" s="39"/>
    </row>
    <row r="207" spans="1:6" ht="12.75">
      <c r="A207" s="90" t="s">
        <v>368</v>
      </c>
      <c r="B207" s="90" t="s">
        <v>369</v>
      </c>
      <c r="C207" s="37" t="s">
        <v>792</v>
      </c>
      <c r="D207" s="39" t="s">
        <v>806</v>
      </c>
      <c r="E207" s="39"/>
      <c r="F207" s="39"/>
    </row>
    <row r="208" spans="1:6" ht="12.75">
      <c r="A208" s="35" t="s">
        <v>370</v>
      </c>
      <c r="B208" s="35" t="s">
        <v>371</v>
      </c>
      <c r="C208" s="37"/>
      <c r="D208" s="39"/>
      <c r="E208" s="39"/>
      <c r="F208" s="39"/>
    </row>
    <row r="209" spans="1:6" ht="12.75">
      <c r="A209" s="90" t="s">
        <v>372</v>
      </c>
      <c r="B209" s="90" t="s">
        <v>852</v>
      </c>
      <c r="C209" s="37" t="s">
        <v>792</v>
      </c>
      <c r="D209" s="39" t="s">
        <v>793</v>
      </c>
      <c r="E209" s="39"/>
      <c r="F209" s="39"/>
    </row>
    <row r="210" spans="1:6" ht="12.75">
      <c r="A210" s="90" t="s">
        <v>373</v>
      </c>
      <c r="B210" s="90" t="s">
        <v>374</v>
      </c>
      <c r="C210" s="37" t="s">
        <v>792</v>
      </c>
      <c r="D210" s="39" t="s">
        <v>793</v>
      </c>
      <c r="E210" s="39"/>
      <c r="F210" s="39"/>
    </row>
    <row r="211" spans="1:6" ht="12.75">
      <c r="A211" s="90" t="s">
        <v>375</v>
      </c>
      <c r="B211" s="90" t="s">
        <v>376</v>
      </c>
      <c r="C211" s="37" t="s">
        <v>792</v>
      </c>
      <c r="D211" s="39" t="s">
        <v>806</v>
      </c>
      <c r="E211" s="39"/>
      <c r="F211" s="39"/>
    </row>
    <row r="212" spans="1:6" ht="12.75">
      <c r="A212" s="90" t="s">
        <v>377</v>
      </c>
      <c r="B212" s="90" t="s">
        <v>55</v>
      </c>
      <c r="C212" s="37" t="s">
        <v>792</v>
      </c>
      <c r="D212" s="39" t="s">
        <v>806</v>
      </c>
      <c r="E212" s="39"/>
      <c r="F212" s="39"/>
    </row>
    <row r="213" spans="1:6" ht="12.75">
      <c r="A213" s="90" t="s">
        <v>378</v>
      </c>
      <c r="B213" s="90" t="s">
        <v>12</v>
      </c>
      <c r="C213" s="37" t="s">
        <v>792</v>
      </c>
      <c r="D213" s="39" t="s">
        <v>793</v>
      </c>
      <c r="E213" s="39"/>
      <c r="F213" s="39"/>
    </row>
    <row r="214" spans="1:6" ht="12.75">
      <c r="A214" s="90" t="s">
        <v>379</v>
      </c>
      <c r="B214" s="90" t="s">
        <v>380</v>
      </c>
      <c r="C214" s="37" t="s">
        <v>792</v>
      </c>
      <c r="D214" s="39" t="s">
        <v>793</v>
      </c>
      <c r="E214" s="39"/>
      <c r="F214" s="39"/>
    </row>
    <row r="215" spans="1:6" ht="12.75">
      <c r="A215" s="90" t="s">
        <v>919</v>
      </c>
      <c r="B215" s="90" t="s">
        <v>920</v>
      </c>
      <c r="C215" s="37" t="s">
        <v>792</v>
      </c>
      <c r="D215" s="39" t="s">
        <v>793</v>
      </c>
      <c r="E215" s="39"/>
      <c r="F215" s="39"/>
    </row>
    <row r="216" spans="1:6" ht="12.75">
      <c r="A216" s="90" t="s">
        <v>381</v>
      </c>
      <c r="B216" s="90" t="s">
        <v>382</v>
      </c>
      <c r="C216" s="37" t="s">
        <v>792</v>
      </c>
      <c r="D216" s="39" t="s">
        <v>806</v>
      </c>
      <c r="E216" s="39"/>
      <c r="F216" s="39"/>
    </row>
    <row r="217" spans="1:6" ht="12.75">
      <c r="A217" s="90" t="s">
        <v>383</v>
      </c>
      <c r="B217" s="90" t="s">
        <v>384</v>
      </c>
      <c r="C217" s="37" t="s">
        <v>792</v>
      </c>
      <c r="D217" s="39" t="s">
        <v>806</v>
      </c>
      <c r="E217" s="39"/>
      <c r="F217" s="39"/>
    </row>
    <row r="218" spans="1:6" ht="12.75">
      <c r="A218" s="35" t="s">
        <v>385</v>
      </c>
      <c r="B218" s="35" t="s">
        <v>386</v>
      </c>
      <c r="C218" s="37"/>
      <c r="D218" s="39"/>
      <c r="E218" s="39"/>
      <c r="F218" s="39"/>
    </row>
    <row r="219" spans="1:6" ht="12.75">
      <c r="A219" s="90" t="s">
        <v>387</v>
      </c>
      <c r="B219" s="90" t="s">
        <v>388</v>
      </c>
      <c r="C219" s="37" t="s">
        <v>817</v>
      </c>
      <c r="D219" s="39" t="s">
        <v>818</v>
      </c>
      <c r="E219" s="39"/>
      <c r="F219" s="39"/>
    </row>
    <row r="220" spans="1:6" ht="12.75">
      <c r="A220" s="90" t="s">
        <v>389</v>
      </c>
      <c r="B220" s="90" t="s">
        <v>390</v>
      </c>
      <c r="C220" s="37" t="s">
        <v>817</v>
      </c>
      <c r="D220" s="39" t="s">
        <v>818</v>
      </c>
      <c r="E220" s="39"/>
      <c r="F220" s="39"/>
    </row>
    <row r="221" spans="1:6" ht="12.75">
      <c r="A221" s="90" t="s">
        <v>1022</v>
      </c>
      <c r="B221" s="90" t="s">
        <v>1020</v>
      </c>
      <c r="C221" s="37" t="s">
        <v>817</v>
      </c>
      <c r="D221" s="39" t="s">
        <v>818</v>
      </c>
      <c r="E221" s="39"/>
      <c r="F221" s="39"/>
    </row>
    <row r="222" spans="1:6" ht="12.75">
      <c r="A222" s="90" t="s">
        <v>1023</v>
      </c>
      <c r="B222" s="90" t="s">
        <v>1021</v>
      </c>
      <c r="C222" s="37" t="s">
        <v>817</v>
      </c>
      <c r="D222" s="39" t="s">
        <v>818</v>
      </c>
      <c r="E222" s="39"/>
      <c r="F222" s="39"/>
    </row>
    <row r="223" spans="1:6" ht="12.75">
      <c r="A223" s="90" t="s">
        <v>391</v>
      </c>
      <c r="B223" s="90" t="s">
        <v>392</v>
      </c>
      <c r="C223" s="37" t="s">
        <v>817</v>
      </c>
      <c r="D223" s="39" t="s">
        <v>818</v>
      </c>
      <c r="E223" s="39"/>
      <c r="F223" s="39"/>
    </row>
    <row r="224" spans="1:6" ht="12.75">
      <c r="A224" s="90" t="s">
        <v>393</v>
      </c>
      <c r="B224" s="90" t="s">
        <v>1018</v>
      </c>
      <c r="C224" s="37" t="s">
        <v>817</v>
      </c>
      <c r="D224" s="39" t="s">
        <v>818</v>
      </c>
      <c r="E224" s="39"/>
      <c r="F224" s="39"/>
    </row>
    <row r="225" spans="1:6" ht="12.75">
      <c r="A225" s="90" t="s">
        <v>394</v>
      </c>
      <c r="B225" s="90" t="s">
        <v>1019</v>
      </c>
      <c r="C225" s="37" t="s">
        <v>817</v>
      </c>
      <c r="D225" s="39" t="s">
        <v>818</v>
      </c>
      <c r="E225" s="39"/>
      <c r="F225" s="39"/>
    </row>
    <row r="226" spans="1:6" ht="12.75">
      <c r="A226" s="90" t="s">
        <v>395</v>
      </c>
      <c r="B226" s="90" t="s">
        <v>396</v>
      </c>
      <c r="C226" s="37" t="s">
        <v>817</v>
      </c>
      <c r="D226" s="39" t="s">
        <v>818</v>
      </c>
      <c r="E226" s="39"/>
      <c r="F226" s="39"/>
    </row>
    <row r="227" spans="1:6" ht="12.75">
      <c r="A227" s="90" t="s">
        <v>397</v>
      </c>
      <c r="B227" s="90" t="s">
        <v>54</v>
      </c>
      <c r="C227" s="37" t="s">
        <v>817</v>
      </c>
      <c r="D227" s="39" t="s">
        <v>818</v>
      </c>
      <c r="E227" s="39"/>
      <c r="F227" s="39"/>
    </row>
    <row r="228" spans="1:6" ht="12.75">
      <c r="A228" s="90" t="s">
        <v>398</v>
      </c>
      <c r="B228" s="90" t="s">
        <v>48</v>
      </c>
      <c r="C228" s="37" t="s">
        <v>817</v>
      </c>
      <c r="D228" s="39" t="s">
        <v>818</v>
      </c>
      <c r="E228" s="39"/>
      <c r="F228" s="39"/>
    </row>
    <row r="229" spans="1:6" ht="12.75">
      <c r="A229" s="90" t="s">
        <v>399</v>
      </c>
      <c r="B229" s="90" t="s">
        <v>400</v>
      </c>
      <c r="C229" s="37" t="s">
        <v>817</v>
      </c>
      <c r="D229" s="39" t="s">
        <v>818</v>
      </c>
      <c r="E229" s="39"/>
      <c r="F229" s="39"/>
    </row>
    <row r="230" spans="1:6" ht="12.75">
      <c r="A230" s="90" t="s">
        <v>401</v>
      </c>
      <c r="B230" s="90" t="s">
        <v>402</v>
      </c>
      <c r="C230" s="37" t="s">
        <v>817</v>
      </c>
      <c r="D230" s="39" t="s">
        <v>818</v>
      </c>
      <c r="E230" s="39"/>
      <c r="F230" s="39"/>
    </row>
    <row r="231" spans="1:6" ht="12.75">
      <c r="A231" s="90" t="s">
        <v>403</v>
      </c>
      <c r="B231" s="90" t="s">
        <v>404</v>
      </c>
      <c r="C231" s="37" t="s">
        <v>817</v>
      </c>
      <c r="D231" s="39" t="s">
        <v>818</v>
      </c>
      <c r="E231" s="39"/>
      <c r="F231" s="39"/>
    </row>
    <row r="232" spans="1:6" ht="12.75">
      <c r="A232" s="90" t="s">
        <v>405</v>
      </c>
      <c r="B232" s="90" t="s">
        <v>406</v>
      </c>
      <c r="C232" s="37" t="s">
        <v>817</v>
      </c>
      <c r="D232" s="39" t="s">
        <v>818</v>
      </c>
      <c r="E232" s="39"/>
      <c r="F232" s="39"/>
    </row>
    <row r="233" spans="1:6" ht="12.75">
      <c r="A233" s="90" t="s">
        <v>407</v>
      </c>
      <c r="B233" s="90" t="s">
        <v>408</v>
      </c>
      <c r="C233" s="37" t="s">
        <v>817</v>
      </c>
      <c r="D233" s="39" t="s">
        <v>818</v>
      </c>
      <c r="E233" s="39"/>
      <c r="F233" s="39"/>
    </row>
    <row r="234" spans="1:6" ht="12.75">
      <c r="A234" s="90" t="s">
        <v>409</v>
      </c>
      <c r="B234" s="90" t="s">
        <v>410</v>
      </c>
      <c r="C234" s="37" t="s">
        <v>817</v>
      </c>
      <c r="D234" s="39" t="s">
        <v>818</v>
      </c>
      <c r="E234" s="39"/>
      <c r="F234" s="39"/>
    </row>
    <row r="235" spans="1:6" ht="12.75">
      <c r="A235" s="35" t="s">
        <v>411</v>
      </c>
      <c r="B235" s="35" t="s">
        <v>412</v>
      </c>
      <c r="C235" s="37"/>
      <c r="D235" s="37"/>
      <c r="E235" s="37"/>
      <c r="F235" s="37"/>
    </row>
    <row r="236" spans="1:6" ht="12.75">
      <c r="A236" s="90" t="s">
        <v>413</v>
      </c>
      <c r="B236" s="90" t="s">
        <v>414</v>
      </c>
      <c r="C236" s="37" t="s">
        <v>819</v>
      </c>
      <c r="D236" s="37" t="s">
        <v>820</v>
      </c>
      <c r="E236" s="37"/>
      <c r="F236" s="37"/>
    </row>
    <row r="237" spans="1:6" ht="12.75">
      <c r="A237" s="90" t="s">
        <v>415</v>
      </c>
      <c r="B237" s="90" t="s">
        <v>416</v>
      </c>
      <c r="C237" s="37" t="s">
        <v>819</v>
      </c>
      <c r="D237" s="37" t="s">
        <v>820</v>
      </c>
      <c r="E237" s="37"/>
      <c r="F237" s="37"/>
    </row>
    <row r="238" spans="1:6" ht="12.75">
      <c r="A238" s="90" t="s">
        <v>417</v>
      </c>
      <c r="B238" s="90" t="s">
        <v>853</v>
      </c>
      <c r="C238" s="37" t="s">
        <v>819</v>
      </c>
      <c r="D238" s="37" t="s">
        <v>820</v>
      </c>
      <c r="E238" s="37"/>
      <c r="F238" s="37"/>
    </row>
    <row r="239" spans="1:6" ht="12.75">
      <c r="A239" s="90" t="s">
        <v>418</v>
      </c>
      <c r="B239" s="90" t="s">
        <v>419</v>
      </c>
      <c r="C239" s="37" t="s">
        <v>819</v>
      </c>
      <c r="D239" s="37" t="s">
        <v>820</v>
      </c>
      <c r="E239" s="37"/>
      <c r="F239" s="37"/>
    </row>
    <row r="240" spans="1:6" ht="12.75">
      <c r="A240" s="90" t="s">
        <v>420</v>
      </c>
      <c r="B240" s="90" t="s">
        <v>421</v>
      </c>
      <c r="C240" s="37" t="s">
        <v>819</v>
      </c>
      <c r="D240" s="37" t="s">
        <v>820</v>
      </c>
      <c r="E240" s="37"/>
      <c r="F240" s="37"/>
    </row>
    <row r="241" spans="1:6" ht="12.75">
      <c r="A241" s="90" t="s">
        <v>854</v>
      </c>
      <c r="B241" s="90" t="s">
        <v>855</v>
      </c>
      <c r="C241" s="37" t="s">
        <v>819</v>
      </c>
      <c r="D241" s="37" t="s">
        <v>820</v>
      </c>
      <c r="E241" s="37"/>
      <c r="F241" s="37"/>
    </row>
    <row r="242" spans="1:6" ht="12.75">
      <c r="A242" s="90" t="s">
        <v>422</v>
      </c>
      <c r="B242" s="90" t="s">
        <v>423</v>
      </c>
      <c r="C242" s="37" t="s">
        <v>819</v>
      </c>
      <c r="D242" s="37" t="s">
        <v>820</v>
      </c>
      <c r="E242" s="37"/>
      <c r="F242" s="37"/>
    </row>
    <row r="243" spans="1:6" ht="12.75">
      <c r="A243" s="90" t="s">
        <v>424</v>
      </c>
      <c r="B243" s="90" t="s">
        <v>425</v>
      </c>
      <c r="C243" s="37" t="s">
        <v>819</v>
      </c>
      <c r="D243" s="37" t="s">
        <v>820</v>
      </c>
      <c r="E243" s="37"/>
      <c r="F243" s="37"/>
    </row>
    <row r="244" spans="1:6" ht="12.75">
      <c r="A244" s="90" t="s">
        <v>426</v>
      </c>
      <c r="B244" s="90" t="s">
        <v>427</v>
      </c>
      <c r="C244" s="37" t="s">
        <v>819</v>
      </c>
      <c r="D244" s="37" t="s">
        <v>820</v>
      </c>
      <c r="E244" s="37"/>
      <c r="F244" s="37"/>
    </row>
    <row r="245" spans="1:6" ht="12.75">
      <c r="A245" s="90" t="s">
        <v>428</v>
      </c>
      <c r="B245" s="90" t="s">
        <v>429</v>
      </c>
      <c r="C245" s="37" t="s">
        <v>819</v>
      </c>
      <c r="D245" s="37" t="s">
        <v>820</v>
      </c>
      <c r="E245" s="37"/>
      <c r="F245" s="37"/>
    </row>
    <row r="246" spans="1:6" ht="12.75">
      <c r="A246" s="90" t="s">
        <v>430</v>
      </c>
      <c r="B246" s="90" t="s">
        <v>431</v>
      </c>
      <c r="C246" s="37" t="s">
        <v>819</v>
      </c>
      <c r="D246" s="37" t="s">
        <v>820</v>
      </c>
      <c r="E246" s="37"/>
      <c r="F246" s="37"/>
    </row>
    <row r="247" spans="1:6" ht="12.75">
      <c r="A247" s="90" t="s">
        <v>432</v>
      </c>
      <c r="B247" s="90" t="s">
        <v>433</v>
      </c>
      <c r="C247" s="37" t="s">
        <v>819</v>
      </c>
      <c r="D247" s="37" t="s">
        <v>820</v>
      </c>
      <c r="E247" s="37"/>
      <c r="F247" s="37"/>
    </row>
    <row r="248" spans="1:6" ht="12.75">
      <c r="A248" s="90" t="s">
        <v>434</v>
      </c>
      <c r="B248" s="90" t="s">
        <v>435</v>
      </c>
      <c r="C248" s="37" t="s">
        <v>819</v>
      </c>
      <c r="D248" s="37" t="s">
        <v>820</v>
      </c>
      <c r="E248" s="37"/>
      <c r="F248" s="37"/>
    </row>
    <row r="249" spans="1:6" ht="12.75">
      <c r="A249" s="90" t="s">
        <v>436</v>
      </c>
      <c r="B249" s="90" t="s">
        <v>437</v>
      </c>
      <c r="C249" s="37" t="s">
        <v>819</v>
      </c>
      <c r="D249" s="37" t="s">
        <v>820</v>
      </c>
      <c r="E249" s="37"/>
      <c r="F249" s="37"/>
    </row>
    <row r="250" spans="1:6" ht="12.75">
      <c r="A250" s="90" t="s">
        <v>438</v>
      </c>
      <c r="B250" s="90" t="s">
        <v>439</v>
      </c>
      <c r="C250" s="37" t="s">
        <v>819</v>
      </c>
      <c r="D250" s="37" t="s">
        <v>820</v>
      </c>
      <c r="E250" s="37"/>
      <c r="F250" s="37"/>
    </row>
    <row r="251" spans="1:6" ht="12.75">
      <c r="A251" s="90" t="s">
        <v>440</v>
      </c>
      <c r="B251" s="90" t="s">
        <v>441</v>
      </c>
      <c r="C251" s="37" t="s">
        <v>819</v>
      </c>
      <c r="D251" s="37" t="s">
        <v>820</v>
      </c>
      <c r="E251" s="37"/>
      <c r="F251" s="37"/>
    </row>
    <row r="252" spans="1:6" ht="12.75">
      <c r="A252" s="90" t="s">
        <v>442</v>
      </c>
      <c r="B252" s="90" t="s">
        <v>443</v>
      </c>
      <c r="C252" s="37" t="s">
        <v>819</v>
      </c>
      <c r="D252" s="37" t="s">
        <v>820</v>
      </c>
      <c r="E252" s="37"/>
      <c r="F252" s="37"/>
    </row>
    <row r="253" spans="1:6" ht="12.75">
      <c r="A253" s="90" t="s">
        <v>444</v>
      </c>
      <c r="B253" s="90" t="s">
        <v>445</v>
      </c>
      <c r="C253" s="37" t="s">
        <v>819</v>
      </c>
      <c r="D253" s="37" t="s">
        <v>820</v>
      </c>
      <c r="E253" s="37"/>
      <c r="F253" s="37"/>
    </row>
    <row r="254" spans="1:6" ht="12.75">
      <c r="A254" s="90" t="s">
        <v>446</v>
      </c>
      <c r="B254" s="90" t="s">
        <v>447</v>
      </c>
      <c r="C254" s="37" t="s">
        <v>819</v>
      </c>
      <c r="D254" s="37" t="s">
        <v>820</v>
      </c>
      <c r="E254" s="37"/>
      <c r="F254" s="37"/>
    </row>
    <row r="255" spans="1:6" ht="12.75">
      <c r="A255" s="90" t="s">
        <v>448</v>
      </c>
      <c r="B255" s="90" t="s">
        <v>46</v>
      </c>
      <c r="C255" s="37" t="s">
        <v>819</v>
      </c>
      <c r="D255" s="37" t="s">
        <v>820</v>
      </c>
      <c r="E255" s="37"/>
      <c r="F255" s="37"/>
    </row>
    <row r="256" spans="1:6" ht="12.75">
      <c r="A256" s="90" t="s">
        <v>449</v>
      </c>
      <c r="B256" s="90" t="s">
        <v>450</v>
      </c>
      <c r="C256" s="37" t="s">
        <v>819</v>
      </c>
      <c r="D256" s="37" t="s">
        <v>820</v>
      </c>
      <c r="E256" s="37"/>
      <c r="F256" s="37"/>
    </row>
    <row r="257" spans="1:7" ht="12.75">
      <c r="A257" s="35" t="s">
        <v>451</v>
      </c>
      <c r="B257" s="35" t="s">
        <v>452</v>
      </c>
      <c r="C257" s="37"/>
      <c r="D257" s="37"/>
      <c r="E257" s="37"/>
      <c r="F257" s="37"/>
      <c r="G257" s="89"/>
    </row>
    <row r="258" spans="1:7" ht="12.75">
      <c r="A258" s="90" t="s">
        <v>453</v>
      </c>
      <c r="B258" s="90" t="s">
        <v>454</v>
      </c>
      <c r="C258" s="37" t="s">
        <v>819</v>
      </c>
      <c r="D258" s="37" t="s">
        <v>820</v>
      </c>
      <c r="E258" s="37"/>
      <c r="F258" s="37"/>
      <c r="G258" s="89"/>
    </row>
    <row r="259" spans="1:7" ht="12.75">
      <c r="A259" s="90" t="s">
        <v>455</v>
      </c>
      <c r="B259" s="90" t="s">
        <v>456</v>
      </c>
      <c r="C259" s="37" t="s">
        <v>819</v>
      </c>
      <c r="D259" s="37" t="s">
        <v>820</v>
      </c>
      <c r="E259" s="37"/>
      <c r="F259" s="37"/>
      <c r="G259" s="89"/>
    </row>
    <row r="260" spans="1:7" ht="12.75">
      <c r="A260" s="90" t="s">
        <v>457</v>
      </c>
      <c r="B260" s="90" t="s">
        <v>458</v>
      </c>
      <c r="C260" s="37" t="s">
        <v>819</v>
      </c>
      <c r="D260" s="37" t="s">
        <v>820</v>
      </c>
      <c r="E260" s="37"/>
      <c r="F260" s="37"/>
      <c r="G260" s="34"/>
    </row>
    <row r="261" spans="1:7" ht="12.75">
      <c r="A261" s="90" t="s">
        <v>459</v>
      </c>
      <c r="B261" s="90" t="s">
        <v>60</v>
      </c>
      <c r="C261" s="37" t="s">
        <v>819</v>
      </c>
      <c r="D261" s="37" t="s">
        <v>820</v>
      </c>
      <c r="E261" s="37"/>
      <c r="F261" s="37"/>
      <c r="G261" s="89"/>
    </row>
    <row r="262" spans="1:7" ht="12.75">
      <c r="A262" s="90" t="s">
        <v>460</v>
      </c>
      <c r="B262" s="90" t="s">
        <v>461</v>
      </c>
      <c r="C262" s="37" t="s">
        <v>819</v>
      </c>
      <c r="D262" s="37" t="s">
        <v>820</v>
      </c>
      <c r="E262" s="37"/>
      <c r="F262" s="37"/>
      <c r="G262" s="89"/>
    </row>
    <row r="263" spans="1:7" ht="12.75">
      <c r="A263" s="35" t="s">
        <v>462</v>
      </c>
      <c r="B263" s="35" t="s">
        <v>463</v>
      </c>
      <c r="C263" s="37"/>
      <c r="D263" s="37"/>
      <c r="E263" s="37"/>
      <c r="F263" s="37"/>
      <c r="G263" s="89"/>
    </row>
    <row r="264" spans="1:7" ht="12.75">
      <c r="A264" s="90" t="s">
        <v>464</v>
      </c>
      <c r="B264" s="90" t="s">
        <v>465</v>
      </c>
      <c r="C264" s="37" t="s">
        <v>819</v>
      </c>
      <c r="D264" s="37" t="s">
        <v>821</v>
      </c>
      <c r="E264" s="37"/>
      <c r="F264" s="37"/>
      <c r="G264" s="89"/>
    </row>
    <row r="265" spans="1:7" ht="12.75">
      <c r="A265" s="90" t="s">
        <v>466</v>
      </c>
      <c r="B265" s="90" t="s">
        <v>467</v>
      </c>
      <c r="C265" s="37" t="s">
        <v>819</v>
      </c>
      <c r="D265" s="37" t="s">
        <v>821</v>
      </c>
      <c r="E265" s="37"/>
      <c r="F265" s="37"/>
      <c r="G265" s="34"/>
    </row>
    <row r="266" spans="1:7" ht="12.75">
      <c r="A266" s="90" t="s">
        <v>468</v>
      </c>
      <c r="B266" s="90" t="s">
        <v>469</v>
      </c>
      <c r="C266" s="37" t="s">
        <v>819</v>
      </c>
      <c r="D266" s="37" t="s">
        <v>821</v>
      </c>
      <c r="E266" s="37"/>
      <c r="F266" s="37"/>
      <c r="G266" s="89"/>
    </row>
    <row r="267" spans="1:7" ht="12.75">
      <c r="A267" s="90" t="s">
        <v>470</v>
      </c>
      <c r="B267" s="90" t="s">
        <v>471</v>
      </c>
      <c r="C267" s="37" t="s">
        <v>819</v>
      </c>
      <c r="D267" s="37" t="s">
        <v>821</v>
      </c>
      <c r="E267" s="37"/>
      <c r="F267" s="37"/>
      <c r="G267" s="89"/>
    </row>
    <row r="268" spans="1:7" ht="12.75">
      <c r="A268" s="90" t="s">
        <v>472</v>
      </c>
      <c r="B268" s="90" t="s">
        <v>473</v>
      </c>
      <c r="C268" s="37" t="s">
        <v>819</v>
      </c>
      <c r="D268" s="37" t="s">
        <v>821</v>
      </c>
      <c r="E268" s="37"/>
      <c r="F268" s="37"/>
      <c r="G268" s="89"/>
    </row>
    <row r="269" spans="1:7" ht="12.75">
      <c r="A269" s="90" t="s">
        <v>474</v>
      </c>
      <c r="B269" s="90" t="s">
        <v>475</v>
      </c>
      <c r="C269" s="37" t="s">
        <v>819</v>
      </c>
      <c r="D269" s="37" t="s">
        <v>821</v>
      </c>
      <c r="E269" s="37"/>
      <c r="F269" s="37"/>
      <c r="G269" s="89"/>
    </row>
    <row r="270" spans="1:7" ht="12.75">
      <c r="A270" s="90" t="s">
        <v>856</v>
      </c>
      <c r="B270" s="90" t="s">
        <v>857</v>
      </c>
      <c r="C270" s="37" t="s">
        <v>819</v>
      </c>
      <c r="D270" s="37" t="s">
        <v>821</v>
      </c>
      <c r="E270" s="37"/>
      <c r="F270" s="37"/>
      <c r="G270" s="89"/>
    </row>
    <row r="271" spans="1:7" ht="12.75">
      <c r="A271" s="90" t="s">
        <v>858</v>
      </c>
      <c r="B271" s="90" t="s">
        <v>859</v>
      </c>
      <c r="C271" s="37" t="s">
        <v>819</v>
      </c>
      <c r="D271" s="37" t="s">
        <v>821</v>
      </c>
      <c r="E271" s="37"/>
      <c r="F271" s="37"/>
      <c r="G271" s="89"/>
    </row>
    <row r="272" spans="1:7" ht="12.75">
      <c r="A272" s="90" t="s">
        <v>476</v>
      </c>
      <c r="B272" s="90" t="s">
        <v>477</v>
      </c>
      <c r="C272" s="37" t="s">
        <v>819</v>
      </c>
      <c r="D272" s="37" t="s">
        <v>821</v>
      </c>
      <c r="E272" s="37"/>
      <c r="F272" s="37"/>
      <c r="G272" s="89"/>
    </row>
    <row r="273" spans="1:7" ht="12.75">
      <c r="A273" s="90" t="s">
        <v>478</v>
      </c>
      <c r="B273" s="90" t="s">
        <v>479</v>
      </c>
      <c r="C273" s="37" t="s">
        <v>819</v>
      </c>
      <c r="D273" s="37" t="s">
        <v>821</v>
      </c>
      <c r="E273" s="37"/>
      <c r="F273" s="37"/>
      <c r="G273" s="34"/>
    </row>
    <row r="274" spans="1:7" ht="12.75">
      <c r="A274" s="90" t="s">
        <v>480</v>
      </c>
      <c r="B274" s="90" t="s">
        <v>481</v>
      </c>
      <c r="C274" s="37" t="s">
        <v>819</v>
      </c>
      <c r="D274" s="37" t="s">
        <v>821</v>
      </c>
      <c r="E274" s="37"/>
      <c r="F274" s="37"/>
      <c r="G274" s="34"/>
    </row>
    <row r="275" spans="1:7" ht="12.75">
      <c r="A275" s="35" t="s">
        <v>482</v>
      </c>
      <c r="B275" s="35" t="s">
        <v>483</v>
      </c>
      <c r="C275" s="37"/>
      <c r="D275" s="37"/>
      <c r="E275" s="37"/>
      <c r="F275" s="37"/>
      <c r="G275" s="34"/>
    </row>
    <row r="276" spans="1:7" ht="12.75">
      <c r="A276" s="90" t="s">
        <v>484</v>
      </c>
      <c r="B276" s="90" t="s">
        <v>485</v>
      </c>
      <c r="C276" s="37" t="s">
        <v>819</v>
      </c>
      <c r="D276" s="37" t="s">
        <v>821</v>
      </c>
      <c r="E276" s="37"/>
      <c r="F276" s="37"/>
      <c r="G276" s="34"/>
    </row>
    <row r="277" spans="1:7" ht="12.75">
      <c r="A277" s="90" t="s">
        <v>486</v>
      </c>
      <c r="B277" s="90" t="s">
        <v>487</v>
      </c>
      <c r="C277" s="37" t="s">
        <v>819</v>
      </c>
      <c r="D277" s="37" t="s">
        <v>821</v>
      </c>
      <c r="E277" s="37"/>
      <c r="F277" s="37"/>
      <c r="G277" s="34"/>
    </row>
    <row r="278" spans="1:7" ht="12.75">
      <c r="A278" s="90" t="s">
        <v>488</v>
      </c>
      <c r="B278" s="90" t="s">
        <v>489</v>
      </c>
      <c r="C278" s="37" t="s">
        <v>819</v>
      </c>
      <c r="D278" s="37" t="s">
        <v>821</v>
      </c>
      <c r="E278" s="37"/>
      <c r="F278" s="37"/>
      <c r="G278" s="89"/>
    </row>
    <row r="279" spans="1:7" ht="12.75">
      <c r="A279" s="90" t="s">
        <v>490</v>
      </c>
      <c r="B279" s="90" t="s">
        <v>491</v>
      </c>
      <c r="C279" s="37" t="s">
        <v>819</v>
      </c>
      <c r="D279" s="37" t="s">
        <v>821</v>
      </c>
      <c r="E279" s="37"/>
      <c r="F279" s="37"/>
      <c r="G279" s="89"/>
    </row>
    <row r="280" spans="1:7" ht="12.75">
      <c r="A280" s="90" t="s">
        <v>492</v>
      </c>
      <c r="B280" s="90" t="s">
        <v>493</v>
      </c>
      <c r="C280" s="37" t="s">
        <v>819</v>
      </c>
      <c r="D280" s="37" t="s">
        <v>821</v>
      </c>
      <c r="E280" s="37"/>
      <c r="F280" s="37"/>
      <c r="G280" s="34"/>
    </row>
    <row r="281" spans="1:7" ht="12.75">
      <c r="A281" s="90" t="s">
        <v>494</v>
      </c>
      <c r="B281" s="90" t="s">
        <v>495</v>
      </c>
      <c r="C281" s="37" t="s">
        <v>819</v>
      </c>
      <c r="D281" s="37" t="s">
        <v>821</v>
      </c>
      <c r="E281" s="37"/>
      <c r="F281" s="37"/>
      <c r="G281" s="89"/>
    </row>
    <row r="282" spans="1:7" ht="12.75">
      <c r="A282" s="90" t="s">
        <v>496</v>
      </c>
      <c r="B282" s="90" t="s">
        <v>497</v>
      </c>
      <c r="C282" s="37" t="s">
        <v>819</v>
      </c>
      <c r="D282" s="37" t="s">
        <v>821</v>
      </c>
      <c r="E282" s="37"/>
      <c r="F282" s="37"/>
      <c r="G282" s="89"/>
    </row>
    <row r="283" spans="1:7" ht="12.75">
      <c r="A283" s="90" t="s">
        <v>498</v>
      </c>
      <c r="B283" s="90" t="s">
        <v>499</v>
      </c>
      <c r="C283" s="37" t="s">
        <v>819</v>
      </c>
      <c r="D283" s="37" t="s">
        <v>821</v>
      </c>
      <c r="E283" s="37"/>
      <c r="F283" s="37"/>
      <c r="G283" s="34"/>
    </row>
    <row r="284" spans="1:7" ht="12.75">
      <c r="A284" s="90" t="s">
        <v>500</v>
      </c>
      <c r="B284" s="90" t="s">
        <v>501</v>
      </c>
      <c r="C284" s="37" t="s">
        <v>819</v>
      </c>
      <c r="D284" s="37" t="s">
        <v>821</v>
      </c>
      <c r="E284" s="37"/>
      <c r="F284" s="37"/>
      <c r="G284" s="89"/>
    </row>
    <row r="285" spans="1:7" ht="12.75">
      <c r="A285" s="90" t="s">
        <v>502</v>
      </c>
      <c r="B285" s="90" t="s">
        <v>503</v>
      </c>
      <c r="C285" s="37" t="s">
        <v>819</v>
      </c>
      <c r="D285" s="37" t="s">
        <v>821</v>
      </c>
      <c r="E285" s="37"/>
      <c r="F285" s="37"/>
      <c r="G285" s="89"/>
    </row>
    <row r="286" spans="1:7" ht="12.75">
      <c r="A286" s="90" t="s">
        <v>504</v>
      </c>
      <c r="B286" s="90" t="s">
        <v>505</v>
      </c>
      <c r="C286" s="37" t="s">
        <v>819</v>
      </c>
      <c r="D286" s="37" t="s">
        <v>821</v>
      </c>
      <c r="E286" s="37"/>
      <c r="F286" s="37"/>
      <c r="G286" s="89"/>
    </row>
    <row r="287" spans="1:7" ht="12.75">
      <c r="A287" s="90" t="s">
        <v>506</v>
      </c>
      <c r="B287" s="90" t="s">
        <v>507</v>
      </c>
      <c r="C287" s="37" t="s">
        <v>819</v>
      </c>
      <c r="D287" s="37" t="s">
        <v>821</v>
      </c>
      <c r="E287" s="37"/>
      <c r="F287" s="37"/>
      <c r="G287" s="89"/>
    </row>
    <row r="288" spans="1:7" ht="12.75">
      <c r="A288" s="90" t="s">
        <v>508</v>
      </c>
      <c r="B288" s="90" t="s">
        <v>509</v>
      </c>
      <c r="C288" s="37" t="s">
        <v>819</v>
      </c>
      <c r="D288" s="37" t="s">
        <v>821</v>
      </c>
      <c r="E288" s="37"/>
      <c r="F288" s="37"/>
      <c r="G288" s="89"/>
    </row>
    <row r="289" spans="1:7" ht="12.75">
      <c r="A289" s="90" t="s">
        <v>510</v>
      </c>
      <c r="B289" s="90" t="s">
        <v>897</v>
      </c>
      <c r="C289" s="37" t="s">
        <v>819</v>
      </c>
      <c r="D289" s="37" t="s">
        <v>821</v>
      </c>
      <c r="E289" s="37"/>
      <c r="F289" s="37"/>
      <c r="G289" s="89"/>
    </row>
    <row r="290" spans="1:7" ht="12.75">
      <c r="A290" s="90" t="s">
        <v>918</v>
      </c>
      <c r="B290" s="90" t="s">
        <v>511</v>
      </c>
      <c r="C290" s="37" t="s">
        <v>819</v>
      </c>
      <c r="D290" s="37" t="s">
        <v>821</v>
      </c>
      <c r="E290" s="37"/>
      <c r="F290" s="37"/>
      <c r="G290" s="89"/>
    </row>
    <row r="291" spans="1:7" ht="12.75">
      <c r="A291" s="90" t="s">
        <v>512</v>
      </c>
      <c r="B291" s="90" t="s">
        <v>513</v>
      </c>
      <c r="C291" s="37" t="s">
        <v>819</v>
      </c>
      <c r="D291" s="37" t="s">
        <v>821</v>
      </c>
      <c r="E291" s="37"/>
      <c r="F291" s="37"/>
      <c r="G291" s="89"/>
    </row>
    <row r="292" spans="1:7" ht="12.75">
      <c r="A292" s="90" t="s">
        <v>514</v>
      </c>
      <c r="B292" s="90" t="s">
        <v>515</v>
      </c>
      <c r="C292" s="37" t="s">
        <v>819</v>
      </c>
      <c r="D292" s="37" t="s">
        <v>821</v>
      </c>
      <c r="E292" s="37"/>
      <c r="F292" s="37"/>
      <c r="G292" s="89"/>
    </row>
    <row r="293" spans="1:7" ht="12.75">
      <c r="A293" s="90" t="s">
        <v>516</v>
      </c>
      <c r="B293" s="90" t="s">
        <v>517</v>
      </c>
      <c r="C293" s="37" t="s">
        <v>819</v>
      </c>
      <c r="D293" s="37" t="s">
        <v>821</v>
      </c>
      <c r="E293" s="37"/>
      <c r="F293" s="37"/>
      <c r="G293" s="89"/>
    </row>
    <row r="294" spans="1:7" ht="12.75">
      <c r="A294" s="90" t="s">
        <v>518</v>
      </c>
      <c r="B294" s="90" t="s">
        <v>519</v>
      </c>
      <c r="C294" s="37" t="s">
        <v>819</v>
      </c>
      <c r="D294" s="37" t="s">
        <v>821</v>
      </c>
      <c r="E294" s="37"/>
      <c r="F294" s="37"/>
      <c r="G294" s="34"/>
    </row>
    <row r="295" spans="1:6" ht="12.75">
      <c r="A295" s="35" t="s">
        <v>520</v>
      </c>
      <c r="B295" s="35" t="s">
        <v>521</v>
      </c>
      <c r="C295" s="37"/>
      <c r="D295" s="37"/>
      <c r="E295" s="37"/>
      <c r="F295" s="37"/>
    </row>
    <row r="296" spans="1:6" ht="12.75">
      <c r="A296" s="90" t="s">
        <v>522</v>
      </c>
      <c r="B296" s="90" t="s">
        <v>52</v>
      </c>
      <c r="C296" s="37" t="s">
        <v>819</v>
      </c>
      <c r="D296" s="37" t="s">
        <v>821</v>
      </c>
      <c r="E296" s="37"/>
      <c r="F296" s="37"/>
    </row>
    <row r="297" spans="1:6" ht="12.75">
      <c r="A297" s="90" t="s">
        <v>523</v>
      </c>
      <c r="B297" s="90" t="s">
        <v>989</v>
      </c>
      <c r="C297" s="37" t="s">
        <v>819</v>
      </c>
      <c r="D297" s="37" t="s">
        <v>821</v>
      </c>
      <c r="E297" s="37"/>
      <c r="F297" s="37"/>
    </row>
    <row r="298" spans="1:6" ht="12.75">
      <c r="A298" s="35" t="s">
        <v>524</v>
      </c>
      <c r="B298" s="35" t="s">
        <v>525</v>
      </c>
      <c r="C298" s="37"/>
      <c r="D298" s="37"/>
      <c r="E298" s="37"/>
      <c r="F298" s="37"/>
    </row>
    <row r="299" spans="1:6" ht="12.75">
      <c r="A299" s="90" t="s">
        <v>526</v>
      </c>
      <c r="B299" s="90" t="s">
        <v>527</v>
      </c>
      <c r="C299" s="37" t="s">
        <v>819</v>
      </c>
      <c r="D299" s="37" t="s">
        <v>821</v>
      </c>
      <c r="E299" s="37"/>
      <c r="F299" s="37"/>
    </row>
    <row r="300" spans="1:6" ht="12.75">
      <c r="A300" s="90" t="s">
        <v>528</v>
      </c>
      <c r="B300" s="90" t="s">
        <v>57</v>
      </c>
      <c r="C300" s="37" t="s">
        <v>819</v>
      </c>
      <c r="D300" s="37" t="s">
        <v>821</v>
      </c>
      <c r="E300" s="37"/>
      <c r="F300" s="37"/>
    </row>
    <row r="301" spans="1:6" ht="12.75">
      <c r="A301" s="90" t="s">
        <v>529</v>
      </c>
      <c r="B301" s="90" t="s">
        <v>530</v>
      </c>
      <c r="C301" s="37" t="s">
        <v>819</v>
      </c>
      <c r="D301" s="37" t="s">
        <v>821</v>
      </c>
      <c r="E301" s="37"/>
      <c r="F301" s="37"/>
    </row>
    <row r="302" spans="1:6" ht="12.75">
      <c r="A302" s="35" t="s">
        <v>531</v>
      </c>
      <c r="B302" s="35" t="s">
        <v>532</v>
      </c>
      <c r="C302" s="37"/>
      <c r="D302" s="37"/>
      <c r="E302" s="37"/>
      <c r="F302" s="37"/>
    </row>
    <row r="303" spans="1:6" ht="12.75">
      <c r="A303" s="90" t="s">
        <v>533</v>
      </c>
      <c r="B303" s="90" t="s">
        <v>534</v>
      </c>
      <c r="C303" s="37" t="s">
        <v>819</v>
      </c>
      <c r="D303" s="37" t="s">
        <v>821</v>
      </c>
      <c r="E303" s="37"/>
      <c r="F303" s="37"/>
    </row>
    <row r="304" spans="1:6" ht="12.75">
      <c r="A304" s="90" t="s">
        <v>535</v>
      </c>
      <c r="B304" s="90" t="s">
        <v>536</v>
      </c>
      <c r="C304" s="37" t="s">
        <v>819</v>
      </c>
      <c r="D304" s="37" t="s">
        <v>821</v>
      </c>
      <c r="E304" s="37"/>
      <c r="F304" s="37"/>
    </row>
    <row r="305" spans="1:6" ht="12.75">
      <c r="A305" s="90" t="s">
        <v>537</v>
      </c>
      <c r="B305" s="90" t="s">
        <v>538</v>
      </c>
      <c r="C305" s="37" t="s">
        <v>819</v>
      </c>
      <c r="D305" s="37" t="s">
        <v>821</v>
      </c>
      <c r="E305" s="37"/>
      <c r="F305" s="37"/>
    </row>
    <row r="306" spans="1:6" ht="12.75">
      <c r="A306" s="90" t="s">
        <v>539</v>
      </c>
      <c r="B306" s="90" t="s">
        <v>540</v>
      </c>
      <c r="C306" s="37" t="s">
        <v>819</v>
      </c>
      <c r="D306" s="37" t="s">
        <v>821</v>
      </c>
      <c r="E306" s="37"/>
      <c r="F306" s="37"/>
    </row>
    <row r="307" spans="1:6" ht="12.75">
      <c r="A307" s="90" t="s">
        <v>541</v>
      </c>
      <c r="B307" s="90" t="s">
        <v>542</v>
      </c>
      <c r="C307" s="37" t="s">
        <v>819</v>
      </c>
      <c r="D307" s="37" t="s">
        <v>821</v>
      </c>
      <c r="E307" s="37"/>
      <c r="F307" s="37"/>
    </row>
    <row r="308" spans="1:6" ht="12.75">
      <c r="A308" s="90" t="s">
        <v>543</v>
      </c>
      <c r="B308" s="90" t="s">
        <v>544</v>
      </c>
      <c r="C308" s="37" t="s">
        <v>819</v>
      </c>
      <c r="D308" s="37" t="s">
        <v>821</v>
      </c>
      <c r="E308" s="37"/>
      <c r="F308" s="37"/>
    </row>
    <row r="309" spans="1:6" ht="12.75">
      <c r="A309" s="90" t="s">
        <v>545</v>
      </c>
      <c r="B309" s="90" t="s">
        <v>546</v>
      </c>
      <c r="C309" s="37" t="s">
        <v>819</v>
      </c>
      <c r="D309" s="37" t="s">
        <v>821</v>
      </c>
      <c r="E309" s="37"/>
      <c r="F309" s="37"/>
    </row>
    <row r="310" spans="1:6" ht="12.75">
      <c r="A310" s="90" t="s">
        <v>547</v>
      </c>
      <c r="B310" s="90" t="s">
        <v>548</v>
      </c>
      <c r="C310" s="37" t="s">
        <v>819</v>
      </c>
      <c r="D310" s="37" t="s">
        <v>821</v>
      </c>
      <c r="E310" s="37"/>
      <c r="F310" s="37"/>
    </row>
    <row r="311" spans="1:6" ht="12.75">
      <c r="A311" s="35" t="s">
        <v>549</v>
      </c>
      <c r="B311" s="35" t="s">
        <v>550</v>
      </c>
      <c r="C311" s="37"/>
      <c r="D311" s="37"/>
      <c r="E311" s="37"/>
      <c r="F311" s="37"/>
    </row>
    <row r="312" spans="1:6" ht="12.75">
      <c r="A312" s="90" t="s">
        <v>551</v>
      </c>
      <c r="B312" s="90" t="s">
        <v>552</v>
      </c>
      <c r="C312" s="37" t="s">
        <v>819</v>
      </c>
      <c r="D312" s="37" t="s">
        <v>821</v>
      </c>
      <c r="E312" s="37"/>
      <c r="F312" s="37"/>
    </row>
    <row r="313" spans="1:6" ht="12.75">
      <c r="A313" s="90" t="s">
        <v>553</v>
      </c>
      <c r="B313" s="90" t="s">
        <v>992</v>
      </c>
      <c r="C313" s="37" t="s">
        <v>819</v>
      </c>
      <c r="D313" s="37" t="s">
        <v>821</v>
      </c>
      <c r="E313" s="37"/>
      <c r="F313" s="37"/>
    </row>
    <row r="314" spans="1:6" ht="12.75">
      <c r="A314" s="90" t="s">
        <v>554</v>
      </c>
      <c r="B314" s="90" t="s">
        <v>994</v>
      </c>
      <c r="C314" s="37" t="s">
        <v>819</v>
      </c>
      <c r="D314" s="37" t="s">
        <v>821</v>
      </c>
      <c r="E314" s="37"/>
      <c r="F314" s="37"/>
    </row>
    <row r="315" spans="1:6" ht="12.75">
      <c r="A315" s="90" t="s">
        <v>556</v>
      </c>
      <c r="B315" s="90" t="s">
        <v>555</v>
      </c>
      <c r="C315" s="37" t="s">
        <v>819</v>
      </c>
      <c r="D315" s="37" t="s">
        <v>821</v>
      </c>
      <c r="E315" s="37"/>
      <c r="F315" s="37"/>
    </row>
    <row r="316" spans="1:6" ht="12.75">
      <c r="A316" s="90" t="s">
        <v>558</v>
      </c>
      <c r="B316" s="90" t="s">
        <v>557</v>
      </c>
      <c r="C316" s="37" t="s">
        <v>819</v>
      </c>
      <c r="D316" s="37" t="s">
        <v>821</v>
      </c>
      <c r="E316" s="37"/>
      <c r="F316" s="37"/>
    </row>
    <row r="317" spans="1:6" ht="12.75">
      <c r="A317" s="90" t="s">
        <v>560</v>
      </c>
      <c r="B317" s="90" t="s">
        <v>559</v>
      </c>
      <c r="C317" s="37" t="s">
        <v>819</v>
      </c>
      <c r="D317" s="37" t="s">
        <v>821</v>
      </c>
      <c r="E317" s="37"/>
      <c r="F317" s="37"/>
    </row>
    <row r="318" spans="1:6" ht="12.75">
      <c r="A318" s="90" t="s">
        <v>562</v>
      </c>
      <c r="B318" s="90" t="s">
        <v>561</v>
      </c>
      <c r="C318" s="37" t="s">
        <v>819</v>
      </c>
      <c r="D318" s="37" t="s">
        <v>821</v>
      </c>
      <c r="E318" s="37"/>
      <c r="F318" s="37"/>
    </row>
    <row r="319" spans="1:6" ht="12.75">
      <c r="A319" s="90" t="s">
        <v>563</v>
      </c>
      <c r="B319" s="90" t="s">
        <v>993</v>
      </c>
      <c r="C319" s="37" t="s">
        <v>819</v>
      </c>
      <c r="D319" s="37" t="s">
        <v>821</v>
      </c>
      <c r="E319" s="37"/>
      <c r="F319" s="37"/>
    </row>
    <row r="320" spans="1:6" ht="12.75">
      <c r="A320" s="90" t="s">
        <v>995</v>
      </c>
      <c r="B320" s="90" t="s">
        <v>564</v>
      </c>
      <c r="C320" s="37" t="s">
        <v>819</v>
      </c>
      <c r="D320" s="37" t="s">
        <v>821</v>
      </c>
      <c r="E320" s="37"/>
      <c r="F320" s="37"/>
    </row>
    <row r="321" spans="1:7" ht="12.75">
      <c r="A321" s="35" t="s">
        <v>565</v>
      </c>
      <c r="B321" s="35" t="s">
        <v>566</v>
      </c>
      <c r="C321" s="37" t="s">
        <v>819</v>
      </c>
      <c r="D321" s="37" t="s">
        <v>821</v>
      </c>
      <c r="E321" s="37"/>
      <c r="F321" s="37"/>
      <c r="G321" s="89"/>
    </row>
    <row r="322" spans="1:7" ht="12.75">
      <c r="A322" s="90" t="s">
        <v>567</v>
      </c>
      <c r="B322" s="90" t="s">
        <v>568</v>
      </c>
      <c r="C322" s="37" t="s">
        <v>819</v>
      </c>
      <c r="D322" s="37" t="s">
        <v>821</v>
      </c>
      <c r="E322" s="37"/>
      <c r="F322" s="37"/>
      <c r="G322" s="89"/>
    </row>
    <row r="323" spans="1:7" ht="12.75">
      <c r="A323" s="90" t="s">
        <v>569</v>
      </c>
      <c r="B323" s="90" t="s">
        <v>570</v>
      </c>
      <c r="C323" s="37" t="s">
        <v>819</v>
      </c>
      <c r="D323" s="37" t="s">
        <v>821</v>
      </c>
      <c r="E323" s="37"/>
      <c r="F323" s="37"/>
      <c r="G323" s="89"/>
    </row>
    <row r="324" spans="1:7" ht="12.75">
      <c r="A324" s="90" t="s">
        <v>571</v>
      </c>
      <c r="B324" s="90" t="s">
        <v>65</v>
      </c>
      <c r="C324" s="37" t="s">
        <v>819</v>
      </c>
      <c r="D324" s="37" t="s">
        <v>821</v>
      </c>
      <c r="E324" s="37"/>
      <c r="F324" s="37"/>
      <c r="G324" s="89"/>
    </row>
    <row r="325" spans="1:7" ht="12.75">
      <c r="A325" s="35" t="s">
        <v>572</v>
      </c>
      <c r="B325" s="35" t="s">
        <v>573</v>
      </c>
      <c r="C325" s="37"/>
      <c r="D325" s="37"/>
      <c r="E325" s="37"/>
      <c r="F325" s="37"/>
      <c r="G325" s="34"/>
    </row>
    <row r="326" spans="1:7" ht="12.75">
      <c r="A326" s="90" t="s">
        <v>574</v>
      </c>
      <c r="B326" s="90" t="s">
        <v>575</v>
      </c>
      <c r="C326" s="37" t="s">
        <v>819</v>
      </c>
      <c r="D326" s="37" t="s">
        <v>821</v>
      </c>
      <c r="E326" s="37"/>
      <c r="F326" s="37"/>
      <c r="G326" s="34"/>
    </row>
    <row r="327" spans="1:6" ht="12.75">
      <c r="A327" s="90" t="s">
        <v>576</v>
      </c>
      <c r="B327" s="90" t="s">
        <v>577</v>
      </c>
      <c r="C327" s="37" t="s">
        <v>819</v>
      </c>
      <c r="D327" s="37" t="s">
        <v>821</v>
      </c>
      <c r="E327" s="37"/>
      <c r="F327" s="37"/>
    </row>
    <row r="328" spans="1:7" ht="12.75">
      <c r="A328" s="90" t="s">
        <v>578</v>
      </c>
      <c r="B328" s="90" t="s">
        <v>579</v>
      </c>
      <c r="C328" s="37" t="s">
        <v>819</v>
      </c>
      <c r="D328" s="37" t="s">
        <v>821</v>
      </c>
      <c r="E328" s="37"/>
      <c r="F328" s="37"/>
      <c r="G328" s="89"/>
    </row>
    <row r="329" spans="1:7" ht="12.75">
      <c r="A329" s="90" t="s">
        <v>860</v>
      </c>
      <c r="B329" s="90" t="s">
        <v>861</v>
      </c>
      <c r="C329" s="37" t="s">
        <v>819</v>
      </c>
      <c r="D329" s="37" t="s">
        <v>821</v>
      </c>
      <c r="E329" s="37"/>
      <c r="F329" s="37"/>
      <c r="G329" s="89"/>
    </row>
    <row r="330" spans="1:7" ht="12.75">
      <c r="A330" s="90" t="s">
        <v>580</v>
      </c>
      <c r="B330" s="90" t="s">
        <v>581</v>
      </c>
      <c r="C330" s="37" t="s">
        <v>819</v>
      </c>
      <c r="D330" s="37" t="s">
        <v>821</v>
      </c>
      <c r="E330" s="37"/>
      <c r="F330" s="37"/>
      <c r="G330" s="34"/>
    </row>
    <row r="331" spans="1:7" ht="12.75">
      <c r="A331" s="90" t="s">
        <v>582</v>
      </c>
      <c r="B331" s="90" t="s">
        <v>583</v>
      </c>
      <c r="C331" s="37" t="s">
        <v>819</v>
      </c>
      <c r="D331" s="37" t="s">
        <v>821</v>
      </c>
      <c r="E331" s="37"/>
      <c r="F331" s="37"/>
      <c r="G331" s="34"/>
    </row>
    <row r="332" spans="1:7" ht="12.75">
      <c r="A332" s="90" t="s">
        <v>584</v>
      </c>
      <c r="B332" s="90" t="s">
        <v>585</v>
      </c>
      <c r="C332" s="37" t="s">
        <v>819</v>
      </c>
      <c r="D332" s="37" t="s">
        <v>821</v>
      </c>
      <c r="E332" s="37"/>
      <c r="F332" s="37"/>
      <c r="G332" s="34"/>
    </row>
    <row r="333" spans="1:7" ht="12.75">
      <c r="A333" s="90" t="s">
        <v>862</v>
      </c>
      <c r="B333" s="90" t="s">
        <v>863</v>
      </c>
      <c r="C333" s="37" t="s">
        <v>819</v>
      </c>
      <c r="D333" s="37" t="s">
        <v>821</v>
      </c>
      <c r="E333" s="37"/>
      <c r="F333" s="37"/>
      <c r="G333" s="34"/>
    </row>
    <row r="334" spans="1:7" ht="12.75">
      <c r="A334" s="35" t="s">
        <v>586</v>
      </c>
      <c r="B334" s="35" t="s">
        <v>587</v>
      </c>
      <c r="C334" s="37"/>
      <c r="D334" s="37"/>
      <c r="E334" s="37"/>
      <c r="F334" s="37"/>
      <c r="G334" s="34"/>
    </row>
    <row r="335" spans="1:7" ht="12.75">
      <c r="A335" s="90" t="s">
        <v>1017</v>
      </c>
      <c r="B335" s="90" t="s">
        <v>1016</v>
      </c>
      <c r="C335" s="37" t="s">
        <v>819</v>
      </c>
      <c r="D335" s="37" t="s">
        <v>821</v>
      </c>
      <c r="E335" s="37"/>
      <c r="F335" s="37"/>
      <c r="G335" s="34"/>
    </row>
    <row r="336" spans="1:7" ht="12.75">
      <c r="A336" s="90" t="s">
        <v>588</v>
      </c>
      <c r="B336" s="90" t="s">
        <v>589</v>
      </c>
      <c r="C336" s="37" t="s">
        <v>819</v>
      </c>
      <c r="D336" s="37" t="s">
        <v>821</v>
      </c>
      <c r="E336" s="37"/>
      <c r="F336" s="37"/>
      <c r="G336" s="34"/>
    </row>
    <row r="337" spans="1:7" ht="12.75">
      <c r="A337" s="90" t="s">
        <v>590</v>
      </c>
      <c r="B337" s="90" t="s">
        <v>591</v>
      </c>
      <c r="C337" s="37" t="s">
        <v>819</v>
      </c>
      <c r="D337" s="37" t="s">
        <v>821</v>
      </c>
      <c r="E337" s="37"/>
      <c r="F337" s="37"/>
      <c r="G337" s="34"/>
    </row>
    <row r="338" spans="1:7" ht="12.75">
      <c r="A338" s="90" t="s">
        <v>592</v>
      </c>
      <c r="B338" s="90" t="s">
        <v>593</v>
      </c>
      <c r="C338" s="37" t="s">
        <v>819</v>
      </c>
      <c r="D338" s="37" t="s">
        <v>821</v>
      </c>
      <c r="E338" s="37"/>
      <c r="F338" s="37"/>
      <c r="G338" s="34"/>
    </row>
    <row r="339" spans="1:7" ht="12.75">
      <c r="A339" s="90" t="s">
        <v>594</v>
      </c>
      <c r="B339" s="90" t="s">
        <v>595</v>
      </c>
      <c r="C339" s="37" t="s">
        <v>819</v>
      </c>
      <c r="D339" s="37" t="s">
        <v>821</v>
      </c>
      <c r="E339" s="37"/>
      <c r="F339" s="37"/>
      <c r="G339" s="34"/>
    </row>
    <row r="340" spans="1:6" ht="12.75">
      <c r="A340" s="35" t="s">
        <v>596</v>
      </c>
      <c r="B340" s="35" t="s">
        <v>597</v>
      </c>
      <c r="C340" s="37"/>
      <c r="D340" s="37"/>
      <c r="E340" s="37"/>
      <c r="F340" s="37"/>
    </row>
    <row r="341" spans="1:6" ht="12.75">
      <c r="A341" s="90" t="s">
        <v>598</v>
      </c>
      <c r="B341" s="90" t="s">
        <v>599</v>
      </c>
      <c r="C341" s="37" t="s">
        <v>819</v>
      </c>
      <c r="D341" s="37" t="s">
        <v>821</v>
      </c>
      <c r="E341" s="37"/>
      <c r="F341" s="37"/>
    </row>
    <row r="342" spans="1:6" ht="12.75">
      <c r="A342" s="90" t="s">
        <v>600</v>
      </c>
      <c r="B342" s="90" t="s">
        <v>601</v>
      </c>
      <c r="C342" s="37" t="s">
        <v>819</v>
      </c>
      <c r="D342" s="37" t="s">
        <v>821</v>
      </c>
      <c r="E342" s="37"/>
      <c r="F342" s="37"/>
    </row>
    <row r="343" spans="1:6" ht="12.75">
      <c r="A343" s="90" t="s">
        <v>602</v>
      </c>
      <c r="B343" s="90" t="s">
        <v>603</v>
      </c>
      <c r="C343" s="37" t="s">
        <v>819</v>
      </c>
      <c r="D343" s="37" t="s">
        <v>821</v>
      </c>
      <c r="E343" s="37"/>
      <c r="F343" s="37"/>
    </row>
    <row r="344" spans="1:6" ht="12.75">
      <c r="A344" s="90" t="s">
        <v>604</v>
      </c>
      <c r="B344" s="90" t="s">
        <v>56</v>
      </c>
      <c r="C344" s="37" t="s">
        <v>819</v>
      </c>
      <c r="D344" s="37" t="s">
        <v>821</v>
      </c>
      <c r="E344" s="37"/>
      <c r="F344" s="37"/>
    </row>
    <row r="345" spans="1:6" ht="12.75">
      <c r="A345" s="90" t="s">
        <v>605</v>
      </c>
      <c r="B345" s="90" t="s">
        <v>606</v>
      </c>
      <c r="C345" s="37" t="s">
        <v>819</v>
      </c>
      <c r="D345" s="37" t="s">
        <v>821</v>
      </c>
      <c r="E345" s="37"/>
      <c r="F345" s="37"/>
    </row>
    <row r="346" spans="1:6" ht="12.75">
      <c r="A346" s="90" t="s">
        <v>990</v>
      </c>
      <c r="B346" s="90" t="s">
        <v>991</v>
      </c>
      <c r="C346" s="37" t="s">
        <v>819</v>
      </c>
      <c r="D346" s="37" t="s">
        <v>821</v>
      </c>
      <c r="E346" s="37"/>
      <c r="F346" s="37"/>
    </row>
    <row r="347" spans="1:6" ht="12.75">
      <c r="A347" s="35" t="s">
        <v>607</v>
      </c>
      <c r="B347" s="35" t="s">
        <v>608</v>
      </c>
      <c r="C347" s="37"/>
      <c r="D347" s="37"/>
      <c r="E347" s="37"/>
      <c r="F347" s="37"/>
    </row>
    <row r="348" spans="1:6" ht="12.75">
      <c r="A348" s="90" t="s">
        <v>609</v>
      </c>
      <c r="B348" s="90" t="s">
        <v>610</v>
      </c>
      <c r="C348" s="37" t="s">
        <v>819</v>
      </c>
      <c r="D348" s="37" t="s">
        <v>820</v>
      </c>
      <c r="E348" s="37"/>
      <c r="F348" s="37"/>
    </row>
    <row r="349" spans="1:6" ht="12.75">
      <c r="A349" s="90" t="s">
        <v>611</v>
      </c>
      <c r="B349" s="90" t="s">
        <v>936</v>
      </c>
      <c r="C349" s="37" t="s">
        <v>819</v>
      </c>
      <c r="D349" s="37" t="s">
        <v>820</v>
      </c>
      <c r="E349" s="37"/>
      <c r="F349" s="37"/>
    </row>
    <row r="350" spans="1:6" ht="12.75">
      <c r="A350" s="90" t="s">
        <v>612</v>
      </c>
      <c r="B350" s="90" t="s">
        <v>1024</v>
      </c>
      <c r="C350" s="37" t="s">
        <v>819</v>
      </c>
      <c r="D350" s="37" t="s">
        <v>820</v>
      </c>
      <c r="E350" s="37"/>
      <c r="F350" s="37"/>
    </row>
    <row r="351" spans="1:6" ht="12.75">
      <c r="A351" s="90" t="s">
        <v>613</v>
      </c>
      <c r="B351" s="90" t="s">
        <v>937</v>
      </c>
      <c r="C351" s="37" t="s">
        <v>819</v>
      </c>
      <c r="D351" s="37" t="s">
        <v>820</v>
      </c>
      <c r="E351" s="37"/>
      <c r="F351" s="37"/>
    </row>
    <row r="352" spans="1:6" ht="12.75">
      <c r="A352" s="90" t="s">
        <v>614</v>
      </c>
      <c r="B352" s="90" t="s">
        <v>615</v>
      </c>
      <c r="C352" s="37" t="s">
        <v>819</v>
      </c>
      <c r="D352" s="37" t="s">
        <v>820</v>
      </c>
      <c r="E352" s="37"/>
      <c r="F352" s="37"/>
    </row>
    <row r="353" spans="1:6" ht="12.75">
      <c r="A353" s="90" t="s">
        <v>616</v>
      </c>
      <c r="B353" s="90" t="s">
        <v>617</v>
      </c>
      <c r="C353" s="37" t="s">
        <v>819</v>
      </c>
      <c r="D353" s="37" t="s">
        <v>820</v>
      </c>
      <c r="E353" s="37"/>
      <c r="F353" s="37"/>
    </row>
    <row r="354" spans="1:6" ht="12.75">
      <c r="A354" s="90" t="s">
        <v>618</v>
      </c>
      <c r="B354" s="90" t="s">
        <v>619</v>
      </c>
      <c r="C354" s="37" t="s">
        <v>819</v>
      </c>
      <c r="D354" s="37" t="s">
        <v>820</v>
      </c>
      <c r="E354" s="37"/>
      <c r="F354" s="37"/>
    </row>
    <row r="355" spans="1:6" ht="12.75">
      <c r="A355" s="90" t="s">
        <v>620</v>
      </c>
      <c r="B355" s="90" t="s">
        <v>893</v>
      </c>
      <c r="C355" s="37" t="s">
        <v>819</v>
      </c>
      <c r="D355" s="37" t="s">
        <v>820</v>
      </c>
      <c r="E355" s="37"/>
      <c r="F355" s="37"/>
    </row>
    <row r="356" spans="1:6" ht="12.75">
      <c r="A356" s="90" t="s">
        <v>621</v>
      </c>
      <c r="B356" s="90" t="s">
        <v>622</v>
      </c>
      <c r="C356" s="37" t="s">
        <v>819</v>
      </c>
      <c r="D356" s="37" t="s">
        <v>820</v>
      </c>
      <c r="E356" s="37"/>
      <c r="F356" s="37"/>
    </row>
    <row r="357" spans="1:6" ht="12.75">
      <c r="A357" s="90" t="s">
        <v>623</v>
      </c>
      <c r="B357" s="90" t="s">
        <v>624</v>
      </c>
      <c r="C357" s="37" t="s">
        <v>819</v>
      </c>
      <c r="D357" s="37" t="s">
        <v>820</v>
      </c>
      <c r="E357" s="37"/>
      <c r="F357" s="37"/>
    </row>
    <row r="358" spans="1:6" ht="12.75">
      <c r="A358" s="90" t="s">
        <v>625</v>
      </c>
      <c r="B358" s="90" t="s">
        <v>626</v>
      </c>
      <c r="C358" s="37" t="s">
        <v>819</v>
      </c>
      <c r="D358" s="37" t="s">
        <v>820</v>
      </c>
      <c r="E358" s="37"/>
      <c r="F358" s="37"/>
    </row>
    <row r="359" spans="1:6" ht="12.75">
      <c r="A359" s="35" t="s">
        <v>627</v>
      </c>
      <c r="B359" s="35" t="s">
        <v>628</v>
      </c>
      <c r="C359" s="37"/>
      <c r="D359" s="37"/>
      <c r="E359" s="37"/>
      <c r="F359" s="37"/>
    </row>
    <row r="360" spans="1:6" ht="12.75">
      <c r="A360" s="90" t="s">
        <v>629</v>
      </c>
      <c r="B360" s="90" t="s">
        <v>923</v>
      </c>
      <c r="C360" s="37" t="s">
        <v>819</v>
      </c>
      <c r="D360" s="37" t="s">
        <v>821</v>
      </c>
      <c r="E360" s="37"/>
      <c r="F360" s="37"/>
    </row>
    <row r="361" spans="1:6" ht="12.75">
      <c r="A361" s="90" t="s">
        <v>630</v>
      </c>
      <c r="B361" s="90" t="s">
        <v>631</v>
      </c>
      <c r="C361" s="37" t="s">
        <v>819</v>
      </c>
      <c r="D361" s="37" t="s">
        <v>821</v>
      </c>
      <c r="E361" s="37"/>
      <c r="F361" s="37"/>
    </row>
    <row r="362" spans="1:6" ht="12.75">
      <c r="A362" s="90" t="s">
        <v>632</v>
      </c>
      <c r="B362" s="90" t="s">
        <v>633</v>
      </c>
      <c r="C362" s="37" t="s">
        <v>819</v>
      </c>
      <c r="D362" s="37" t="s">
        <v>821</v>
      </c>
      <c r="E362" s="37"/>
      <c r="F362" s="37"/>
    </row>
    <row r="363" spans="1:6" ht="12.75">
      <c r="A363" s="90" t="s">
        <v>634</v>
      </c>
      <c r="B363" s="90" t="s">
        <v>635</v>
      </c>
      <c r="C363" s="37" t="s">
        <v>819</v>
      </c>
      <c r="D363" s="37" t="s">
        <v>821</v>
      </c>
      <c r="E363" s="37"/>
      <c r="F363" s="37"/>
    </row>
    <row r="364" spans="1:6" ht="12.75">
      <c r="A364" s="90" t="s">
        <v>636</v>
      </c>
      <c r="B364" s="90" t="s">
        <v>21</v>
      </c>
      <c r="C364" s="37" t="s">
        <v>819</v>
      </c>
      <c r="D364" s="37" t="s">
        <v>821</v>
      </c>
      <c r="E364" s="37"/>
      <c r="F364" s="37"/>
    </row>
    <row r="365" spans="1:6" ht="12.75">
      <c r="A365" s="90" t="s">
        <v>637</v>
      </c>
      <c r="B365" s="90" t="s">
        <v>638</v>
      </c>
      <c r="C365" s="37" t="s">
        <v>819</v>
      </c>
      <c r="D365" s="37" t="s">
        <v>821</v>
      </c>
      <c r="E365" s="37"/>
      <c r="F365" s="37"/>
    </row>
    <row r="366" spans="1:6" ht="12.75">
      <c r="A366" s="90" t="s">
        <v>639</v>
      </c>
      <c r="B366" s="90" t="s">
        <v>640</v>
      </c>
      <c r="C366" s="37" t="s">
        <v>819</v>
      </c>
      <c r="D366" s="37" t="s">
        <v>821</v>
      </c>
      <c r="E366" s="37"/>
      <c r="F366" s="37"/>
    </row>
    <row r="367" spans="1:6" ht="12.75">
      <c r="A367" s="90" t="s">
        <v>641</v>
      </c>
      <c r="B367" s="90" t="s">
        <v>938</v>
      </c>
      <c r="C367" s="37" t="s">
        <v>819</v>
      </c>
      <c r="D367" s="37" t="s">
        <v>821</v>
      </c>
      <c r="E367" s="37"/>
      <c r="F367" s="37"/>
    </row>
    <row r="368" spans="1:6" ht="12.75">
      <c r="A368" s="90" t="s">
        <v>642</v>
      </c>
      <c r="B368" s="90" t="s">
        <v>939</v>
      </c>
      <c r="C368" s="37" t="s">
        <v>819</v>
      </c>
      <c r="D368" s="37" t="s">
        <v>821</v>
      </c>
      <c r="E368" s="37"/>
      <c r="F368" s="37"/>
    </row>
    <row r="369" spans="1:6" ht="12.75">
      <c r="A369" s="90" t="s">
        <v>643</v>
      </c>
      <c r="B369" s="90" t="s">
        <v>940</v>
      </c>
      <c r="C369" s="37" t="s">
        <v>819</v>
      </c>
      <c r="D369" s="37" t="s">
        <v>821</v>
      </c>
      <c r="E369" s="37"/>
      <c r="F369" s="37"/>
    </row>
    <row r="370" spans="1:6" ht="12.75">
      <c r="A370" s="90" t="s">
        <v>644</v>
      </c>
      <c r="B370" s="90" t="s">
        <v>645</v>
      </c>
      <c r="C370" s="37" t="s">
        <v>819</v>
      </c>
      <c r="D370" s="37" t="s">
        <v>821</v>
      </c>
      <c r="E370" s="37"/>
      <c r="F370" s="37"/>
    </row>
    <row r="371" spans="1:6" ht="12.75">
      <c r="A371" s="90" t="s">
        <v>646</v>
      </c>
      <c r="B371" s="90" t="s">
        <v>647</v>
      </c>
      <c r="C371" s="37" t="s">
        <v>819</v>
      </c>
      <c r="D371" s="37" t="s">
        <v>821</v>
      </c>
      <c r="E371" s="37"/>
      <c r="F371" s="37"/>
    </row>
    <row r="372" spans="1:6" ht="12.75">
      <c r="A372" s="35" t="s">
        <v>864</v>
      </c>
      <c r="B372" s="35" t="s">
        <v>865</v>
      </c>
      <c r="C372" s="37"/>
      <c r="D372" s="37"/>
      <c r="E372" s="37"/>
      <c r="F372" s="37"/>
    </row>
    <row r="373" spans="1:6" ht="12.75">
      <c r="A373" s="90" t="s">
        <v>866</v>
      </c>
      <c r="B373" s="90" t="s">
        <v>867</v>
      </c>
      <c r="C373" s="37" t="s">
        <v>819</v>
      </c>
      <c r="D373" s="37" t="s">
        <v>821</v>
      </c>
      <c r="E373" s="37"/>
      <c r="F373" s="37"/>
    </row>
    <row r="374" spans="1:6" ht="12.75">
      <c r="A374" s="90" t="s">
        <v>868</v>
      </c>
      <c r="B374" s="90" t="s">
        <v>869</v>
      </c>
      <c r="C374" s="37" t="s">
        <v>819</v>
      </c>
      <c r="D374" s="37" t="s">
        <v>820</v>
      </c>
      <c r="E374" s="37"/>
      <c r="F374" s="37"/>
    </row>
    <row r="375" spans="1:6" ht="12.75">
      <c r="A375" s="38" t="s">
        <v>648</v>
      </c>
      <c r="B375" s="38" t="s">
        <v>649</v>
      </c>
      <c r="C375" s="37"/>
      <c r="D375" s="37"/>
      <c r="E375" s="37"/>
      <c r="F375" s="37"/>
    </row>
    <row r="376" spans="1:6" ht="12.75">
      <c r="A376" s="91" t="s">
        <v>650</v>
      </c>
      <c r="B376" s="39" t="s">
        <v>651</v>
      </c>
      <c r="C376" s="37" t="s">
        <v>819</v>
      </c>
      <c r="D376" s="37" t="s">
        <v>820</v>
      </c>
      <c r="E376" s="37"/>
      <c r="F376" s="37"/>
    </row>
    <row r="377" spans="1:6" ht="12.75">
      <c r="A377" s="91" t="s">
        <v>652</v>
      </c>
      <c r="B377" s="91" t="s">
        <v>653</v>
      </c>
      <c r="C377" s="37" t="s">
        <v>819</v>
      </c>
      <c r="D377" s="37" t="s">
        <v>820</v>
      </c>
      <c r="E377" s="37"/>
      <c r="F377" s="37"/>
    </row>
    <row r="378" spans="1:6" ht="12.75">
      <c r="A378" s="38" t="s">
        <v>654</v>
      </c>
      <c r="B378" s="38" t="s">
        <v>655</v>
      </c>
      <c r="C378" s="37"/>
      <c r="D378" s="37"/>
      <c r="E378" s="37"/>
      <c r="F378" s="37"/>
    </row>
    <row r="379" spans="1:6" ht="12.75">
      <c r="A379" s="91" t="s">
        <v>656</v>
      </c>
      <c r="B379" s="91" t="s">
        <v>657</v>
      </c>
      <c r="C379" s="37" t="s">
        <v>819</v>
      </c>
      <c r="D379" s="37" t="s">
        <v>821</v>
      </c>
      <c r="E379" s="37"/>
      <c r="F379" s="37"/>
    </row>
    <row r="380" spans="1:6" ht="12.75">
      <c r="A380" s="91" t="s">
        <v>658</v>
      </c>
      <c r="B380" s="91" t="s">
        <v>659</v>
      </c>
      <c r="C380" s="37" t="s">
        <v>819</v>
      </c>
      <c r="D380" s="37" t="s">
        <v>821</v>
      </c>
      <c r="E380" s="37"/>
      <c r="F380" s="37"/>
    </row>
    <row r="381" spans="1:6" ht="12.75">
      <c r="A381" s="38" t="s">
        <v>660</v>
      </c>
      <c r="B381" s="38" t="s">
        <v>661</v>
      </c>
      <c r="C381" s="37"/>
      <c r="D381" s="37"/>
      <c r="E381" s="37"/>
      <c r="F381" s="37"/>
    </row>
    <row r="382" spans="1:6" ht="12.75">
      <c r="A382" s="91" t="s">
        <v>662</v>
      </c>
      <c r="B382" s="91" t="s">
        <v>663</v>
      </c>
      <c r="C382" s="37" t="s">
        <v>819</v>
      </c>
      <c r="D382" s="37" t="s">
        <v>820</v>
      </c>
      <c r="E382" s="37"/>
      <c r="F382" s="37"/>
    </row>
    <row r="383" spans="1:6" ht="12.75">
      <c r="A383" s="91" t="s">
        <v>664</v>
      </c>
      <c r="B383" s="91" t="s">
        <v>665</v>
      </c>
      <c r="C383" s="37" t="s">
        <v>819</v>
      </c>
      <c r="D383" s="37" t="s">
        <v>820</v>
      </c>
      <c r="E383" s="37"/>
      <c r="F383" s="37"/>
    </row>
    <row r="384" spans="1:6" ht="12.75">
      <c r="A384" s="91" t="s">
        <v>870</v>
      </c>
      <c r="B384" s="91" t="s">
        <v>871</v>
      </c>
      <c r="C384" s="37" t="s">
        <v>819</v>
      </c>
      <c r="D384" s="37" t="s">
        <v>820</v>
      </c>
      <c r="E384" s="37"/>
      <c r="F384" s="37"/>
    </row>
    <row r="385" spans="1:6" ht="12.75">
      <c r="A385" s="38" t="s">
        <v>666</v>
      </c>
      <c r="B385" s="38" t="s">
        <v>58</v>
      </c>
      <c r="C385" s="37"/>
      <c r="D385" s="37"/>
      <c r="E385" s="37"/>
      <c r="F385" s="37"/>
    </row>
    <row r="386" spans="1:6" ht="12.75">
      <c r="A386" s="91" t="s">
        <v>667</v>
      </c>
      <c r="B386" s="91" t="s">
        <v>668</v>
      </c>
      <c r="C386" s="37" t="s">
        <v>819</v>
      </c>
      <c r="D386" s="37" t="s">
        <v>821</v>
      </c>
      <c r="E386" s="37"/>
      <c r="F386" s="37"/>
    </row>
    <row r="387" spans="1:6" ht="12.75">
      <c r="A387" s="91" t="s">
        <v>669</v>
      </c>
      <c r="B387" s="91" t="s">
        <v>670</v>
      </c>
      <c r="C387" s="37" t="s">
        <v>819</v>
      </c>
      <c r="D387" s="37" t="s">
        <v>821</v>
      </c>
      <c r="E387" s="37"/>
      <c r="F387" s="37"/>
    </row>
    <row r="388" spans="1:6" ht="12.75">
      <c r="A388" s="91" t="s">
        <v>671</v>
      </c>
      <c r="B388" s="91" t="s">
        <v>872</v>
      </c>
      <c r="C388" s="37" t="s">
        <v>819</v>
      </c>
      <c r="D388" s="37" t="s">
        <v>821</v>
      </c>
      <c r="E388" s="37"/>
      <c r="F388" s="37"/>
    </row>
    <row r="389" spans="1:6" ht="12.75">
      <c r="A389" s="91" t="s">
        <v>873</v>
      </c>
      <c r="B389" s="91" t="s">
        <v>672</v>
      </c>
      <c r="C389" s="37" t="s">
        <v>819</v>
      </c>
      <c r="D389" s="37" t="s">
        <v>821</v>
      </c>
      <c r="E389" s="37"/>
      <c r="F389" s="37"/>
    </row>
    <row r="390" spans="1:6" ht="12.75">
      <c r="A390" s="38" t="s">
        <v>673</v>
      </c>
      <c r="B390" s="38" t="s">
        <v>674</v>
      </c>
      <c r="C390" s="37"/>
      <c r="D390" s="37"/>
      <c r="E390" s="37"/>
      <c r="F390" s="37"/>
    </row>
    <row r="391" spans="1:6" ht="12.75">
      <c r="A391" s="39" t="s">
        <v>675</v>
      </c>
      <c r="B391" s="91" t="s">
        <v>676</v>
      </c>
      <c r="C391" s="37" t="s">
        <v>819</v>
      </c>
      <c r="D391" s="37" t="s">
        <v>821</v>
      </c>
      <c r="E391" s="37"/>
      <c r="F391" s="37"/>
    </row>
    <row r="392" spans="1:6" ht="12.75">
      <c r="A392" s="39" t="s">
        <v>822</v>
      </c>
      <c r="B392" s="91" t="s">
        <v>23</v>
      </c>
      <c r="C392" s="37" t="s">
        <v>819</v>
      </c>
      <c r="D392" s="37" t="s">
        <v>821</v>
      </c>
      <c r="E392" s="37"/>
      <c r="F392" s="37"/>
    </row>
    <row r="393" spans="1:6" ht="12.75">
      <c r="A393" s="39" t="s">
        <v>823</v>
      </c>
      <c r="B393" s="91" t="s">
        <v>27</v>
      </c>
      <c r="C393" s="37" t="s">
        <v>819</v>
      </c>
      <c r="D393" s="37" t="s">
        <v>821</v>
      </c>
      <c r="E393" s="37"/>
      <c r="F393" s="37"/>
    </row>
    <row r="394" spans="1:6" ht="12.75">
      <c r="A394" s="38" t="s">
        <v>677</v>
      </c>
      <c r="B394" s="38" t="s">
        <v>678</v>
      </c>
      <c r="C394" s="37"/>
      <c r="D394" s="37"/>
      <c r="E394" s="37"/>
      <c r="F394" s="37"/>
    </row>
    <row r="395" spans="1:6" ht="12.75">
      <c r="A395" s="39" t="s">
        <v>679</v>
      </c>
      <c r="B395" s="91" t="s">
        <v>680</v>
      </c>
      <c r="C395" s="37" t="s">
        <v>922</v>
      </c>
      <c r="D395" s="37" t="s">
        <v>1014</v>
      </c>
      <c r="E395" s="39"/>
      <c r="F395" s="39"/>
    </row>
    <row r="396" spans="1:6" ht="12.75">
      <c r="A396" s="39" t="s">
        <v>681</v>
      </c>
      <c r="B396" s="39" t="s">
        <v>682</v>
      </c>
      <c r="C396" s="37" t="s">
        <v>922</v>
      </c>
      <c r="D396" s="37" t="s">
        <v>1014</v>
      </c>
      <c r="E396" s="39"/>
      <c r="F396" s="39"/>
    </row>
    <row r="397" ht="12.75">
      <c r="F397" s="90"/>
    </row>
    <row r="398" spans="6:7" ht="12.75">
      <c r="F398" s="90"/>
      <c r="G398" s="34"/>
    </row>
    <row r="399" spans="6:7" ht="12.75">
      <c r="F399" s="90"/>
      <c r="G399" s="34"/>
    </row>
  </sheetData>
  <sheetProtection/>
  <printOptions gridLines="1" horizontalCentered="1"/>
  <pageMargins left="0.5118110236220472" right="0.5118110236220472" top="0.5511811023622047" bottom="0.35433070866141736" header="0.1968503937007874" footer="0.11811023622047245"/>
  <pageSetup horizontalDpi="600" verticalDpi="600" orientation="portrait" paperSize="9" scale="71" r:id="rId1"/>
  <headerFooter>
    <oddHeader>&amp;L&amp;F&amp;C&amp;A&amp;R&amp;D  &amp;T</oddHeader>
    <oddFooter>&amp;LProf. A.G. Carbognin&amp;CIIS S. Ceccato Montecchio Maggiore VI&amp;R&amp;P/&amp;N</oddFooter>
  </headerFooter>
</worksheet>
</file>

<file path=xl/worksheets/sheet9.xml><?xml version="1.0" encoding="utf-8"?>
<worksheet xmlns="http://schemas.openxmlformats.org/spreadsheetml/2006/main" xmlns:r="http://schemas.openxmlformats.org/officeDocument/2006/relationships">
  <sheetPr codeName="Foglio11"/>
  <dimension ref="A1:N31"/>
  <sheetViews>
    <sheetView view="pageBreakPreview" zoomScaleSheetLayoutView="100" workbookViewId="0" topLeftCell="A1">
      <selection activeCell="R16" sqref="R16"/>
    </sheetView>
  </sheetViews>
  <sheetFormatPr defaultColWidth="9.140625" defaultRowHeight="15"/>
  <cols>
    <col min="1" max="1" width="2.8515625" style="67" customWidth="1"/>
    <col min="2" max="2" width="13.28125" style="67" customWidth="1"/>
    <col min="3" max="3" width="12.57421875" style="67" customWidth="1"/>
    <col min="4" max="7" width="5.7109375" style="67" customWidth="1"/>
    <col min="8" max="8" width="5.7109375" style="66" customWidth="1"/>
    <col min="9" max="9" width="5.7109375" style="67" customWidth="1"/>
    <col min="10" max="10" width="6.7109375" style="67" customWidth="1"/>
    <col min="11" max="11" width="5.7109375" style="67" customWidth="1"/>
    <col min="12" max="12" width="6.57421875" style="67" customWidth="1"/>
    <col min="13" max="13" width="5.7109375" style="67" customWidth="1"/>
    <col min="14" max="14" width="8.00390625" style="67" customWidth="1"/>
    <col min="15" max="16384" width="9.140625" style="67" customWidth="1"/>
  </cols>
  <sheetData>
    <row r="1" spans="1:14" ht="23.25">
      <c r="A1" s="211" t="s">
        <v>717</v>
      </c>
      <c r="B1" s="211"/>
      <c r="C1" s="211"/>
      <c r="D1" s="212" t="s">
        <v>718</v>
      </c>
      <c r="E1" s="212"/>
      <c r="F1" s="212"/>
      <c r="G1" s="212"/>
      <c r="H1" s="212"/>
      <c r="I1" s="212"/>
      <c r="J1" s="212"/>
      <c r="K1" s="212"/>
      <c r="L1" s="212"/>
      <c r="M1" s="212"/>
      <c r="N1" s="212"/>
    </row>
    <row r="2" spans="1:14" ht="23.25">
      <c r="A2" s="52"/>
      <c r="B2" s="52"/>
      <c r="C2" s="52"/>
      <c r="D2" s="54" t="s">
        <v>719</v>
      </c>
      <c r="E2" s="53"/>
      <c r="F2" s="53"/>
      <c r="G2" s="53"/>
      <c r="H2" s="53"/>
      <c r="I2" s="53"/>
      <c r="J2" s="53"/>
      <c r="K2" s="53"/>
      <c r="L2" s="53"/>
      <c r="M2" s="53"/>
      <c r="N2" s="53"/>
    </row>
    <row r="3" spans="1:14" ht="23.25">
      <c r="A3" s="52"/>
      <c r="B3" s="52"/>
      <c r="C3" s="52"/>
      <c r="D3" s="206" t="s">
        <v>734</v>
      </c>
      <c r="E3" s="207"/>
      <c r="F3" s="207"/>
      <c r="G3" s="207"/>
      <c r="H3" s="207"/>
      <c r="I3" s="207"/>
      <c r="J3" s="207"/>
      <c r="K3" s="208"/>
      <c r="L3" s="209" t="s">
        <v>733</v>
      </c>
      <c r="M3" s="210"/>
      <c r="N3" s="62"/>
    </row>
    <row r="4" spans="1:14" ht="101.25">
      <c r="A4" s="3" t="s">
        <v>720</v>
      </c>
      <c r="B4" s="213" t="s">
        <v>721</v>
      </c>
      <c r="C4" s="214"/>
      <c r="D4" s="74" t="s">
        <v>722</v>
      </c>
      <c r="E4" s="61" t="s">
        <v>723</v>
      </c>
      <c r="F4" s="61" t="s">
        <v>724</v>
      </c>
      <c r="G4" s="61" t="s">
        <v>725</v>
      </c>
      <c r="H4" s="61" t="s">
        <v>726</v>
      </c>
      <c r="I4" s="61" t="s">
        <v>727</v>
      </c>
      <c r="J4" s="61" t="s">
        <v>728</v>
      </c>
      <c r="K4" s="61" t="s">
        <v>729</v>
      </c>
      <c r="L4" s="61" t="s">
        <v>732</v>
      </c>
      <c r="M4" s="61" t="s">
        <v>730</v>
      </c>
      <c r="N4" s="63" t="s">
        <v>731</v>
      </c>
    </row>
    <row r="5" spans="1:14" ht="18">
      <c r="A5" s="64"/>
      <c r="B5" s="60"/>
      <c r="C5" s="75"/>
      <c r="D5" s="206" t="s">
        <v>735</v>
      </c>
      <c r="E5" s="207"/>
      <c r="F5" s="207"/>
      <c r="G5" s="207"/>
      <c r="H5" s="207"/>
      <c r="I5" s="207"/>
      <c r="J5" s="207"/>
      <c r="K5" s="208"/>
      <c r="L5" s="209" t="s">
        <v>736</v>
      </c>
      <c r="M5" s="210"/>
      <c r="N5" s="65"/>
    </row>
    <row r="6" spans="1:14" ht="15">
      <c r="A6" s="76"/>
      <c r="B6" s="76"/>
      <c r="C6" s="77" t="s">
        <v>737</v>
      </c>
      <c r="D6" s="78">
        <v>1</v>
      </c>
      <c r="E6" s="78">
        <v>1</v>
      </c>
      <c r="F6" s="78">
        <v>1</v>
      </c>
      <c r="G6" s="78">
        <v>1</v>
      </c>
      <c r="H6" s="78">
        <v>1</v>
      </c>
      <c r="I6" s="78">
        <v>1</v>
      </c>
      <c r="J6" s="78">
        <v>1</v>
      </c>
      <c r="K6" s="78">
        <v>1</v>
      </c>
      <c r="L6" s="78">
        <v>1</v>
      </c>
      <c r="M6" s="78">
        <v>1</v>
      </c>
      <c r="N6" s="78">
        <f>SUM(D6:M6)</f>
        <v>10</v>
      </c>
    </row>
    <row r="7" spans="1:3" ht="20.25" customHeight="1">
      <c r="A7" s="55">
        <v>1</v>
      </c>
      <c r="B7" s="56"/>
      <c r="C7" s="56"/>
    </row>
    <row r="8" spans="1:3" ht="20.25" customHeight="1">
      <c r="A8" s="55">
        <f aca="true" t="shared" si="0" ref="A8:A31">A7+1</f>
        <v>2</v>
      </c>
      <c r="B8" s="56"/>
      <c r="C8" s="56"/>
    </row>
    <row r="9" spans="1:3" ht="20.25" customHeight="1">
      <c r="A9" s="55">
        <f t="shared" si="0"/>
        <v>3</v>
      </c>
      <c r="B9" s="56"/>
      <c r="C9" s="56"/>
    </row>
    <row r="10" spans="1:3" ht="20.25" customHeight="1">
      <c r="A10" s="55">
        <f t="shared" si="0"/>
        <v>4</v>
      </c>
      <c r="B10" s="56"/>
      <c r="C10" s="56"/>
    </row>
    <row r="11" spans="1:3" ht="20.25" customHeight="1">
      <c r="A11" s="57">
        <f t="shared" si="0"/>
        <v>5</v>
      </c>
      <c r="B11" s="58"/>
      <c r="C11" s="58"/>
    </row>
    <row r="12" spans="1:3" ht="20.25" customHeight="1">
      <c r="A12" s="55">
        <f t="shared" si="0"/>
        <v>6</v>
      </c>
      <c r="B12" s="56"/>
      <c r="C12" s="56"/>
    </row>
    <row r="13" spans="1:3" ht="20.25" customHeight="1">
      <c r="A13" s="55">
        <f t="shared" si="0"/>
        <v>7</v>
      </c>
      <c r="B13" s="56"/>
      <c r="C13" s="56"/>
    </row>
    <row r="14" spans="1:3" ht="20.25" customHeight="1">
      <c r="A14" s="55">
        <f t="shared" si="0"/>
        <v>8</v>
      </c>
      <c r="B14" s="56"/>
      <c r="C14" s="56"/>
    </row>
    <row r="15" spans="1:3" ht="20.25" customHeight="1">
      <c r="A15" s="55">
        <f t="shared" si="0"/>
        <v>9</v>
      </c>
      <c r="B15" s="56"/>
      <c r="C15" s="56"/>
    </row>
    <row r="16" spans="1:3" ht="20.25" customHeight="1">
      <c r="A16" s="57">
        <f t="shared" si="0"/>
        <v>10</v>
      </c>
      <c r="B16" s="58"/>
      <c r="C16" s="58"/>
    </row>
    <row r="17" spans="1:3" ht="20.25" customHeight="1">
      <c r="A17" s="55">
        <f t="shared" si="0"/>
        <v>11</v>
      </c>
      <c r="B17" s="56"/>
      <c r="C17" s="56"/>
    </row>
    <row r="18" spans="1:3" ht="20.25" customHeight="1">
      <c r="A18" s="55">
        <f t="shared" si="0"/>
        <v>12</v>
      </c>
      <c r="B18" s="56"/>
      <c r="C18" s="56"/>
    </row>
    <row r="19" spans="1:3" ht="20.25" customHeight="1">
      <c r="A19" s="55">
        <f t="shared" si="0"/>
        <v>13</v>
      </c>
      <c r="B19" s="56"/>
      <c r="C19" s="56"/>
    </row>
    <row r="20" spans="1:3" ht="20.25" customHeight="1">
      <c r="A20" s="55">
        <f t="shared" si="0"/>
        <v>14</v>
      </c>
      <c r="B20" s="56"/>
      <c r="C20" s="56"/>
    </row>
    <row r="21" spans="1:3" ht="20.25" customHeight="1">
      <c r="A21" s="57">
        <f t="shared" si="0"/>
        <v>15</v>
      </c>
      <c r="B21" s="58"/>
      <c r="C21" s="58"/>
    </row>
    <row r="22" spans="1:3" ht="20.25" customHeight="1">
      <c r="A22" s="55">
        <f t="shared" si="0"/>
        <v>16</v>
      </c>
      <c r="B22" s="56"/>
      <c r="C22" s="56"/>
    </row>
    <row r="23" spans="1:3" ht="20.25" customHeight="1">
      <c r="A23" s="57">
        <f t="shared" si="0"/>
        <v>17</v>
      </c>
      <c r="B23" s="56"/>
      <c r="C23" s="56"/>
    </row>
    <row r="24" spans="1:3" ht="20.25" customHeight="1">
      <c r="A24" s="55">
        <f t="shared" si="0"/>
        <v>18</v>
      </c>
      <c r="B24" s="56"/>
      <c r="C24" s="56"/>
    </row>
    <row r="25" spans="1:3" ht="20.25" customHeight="1">
      <c r="A25" s="55">
        <f t="shared" si="0"/>
        <v>19</v>
      </c>
      <c r="B25" s="56"/>
      <c r="C25" s="56"/>
    </row>
    <row r="26" spans="1:3" ht="20.25" customHeight="1">
      <c r="A26" s="57">
        <f t="shared" si="0"/>
        <v>20</v>
      </c>
      <c r="B26" s="58"/>
      <c r="C26" s="58"/>
    </row>
    <row r="27" spans="1:3" ht="20.25" customHeight="1">
      <c r="A27" s="55">
        <f t="shared" si="0"/>
        <v>21</v>
      </c>
      <c r="B27" s="56"/>
      <c r="C27" s="56"/>
    </row>
    <row r="28" spans="1:3" ht="20.25" customHeight="1">
      <c r="A28" s="55">
        <f t="shared" si="0"/>
        <v>22</v>
      </c>
      <c r="B28" s="56"/>
      <c r="C28" s="56"/>
    </row>
    <row r="29" spans="1:3" ht="20.25" customHeight="1">
      <c r="A29" s="55">
        <f t="shared" si="0"/>
        <v>23</v>
      </c>
      <c r="B29" s="56"/>
      <c r="C29" s="56"/>
    </row>
    <row r="30" spans="1:3" ht="20.25" customHeight="1">
      <c r="A30" s="55">
        <f t="shared" si="0"/>
        <v>24</v>
      </c>
      <c r="B30" s="56"/>
      <c r="C30" s="56"/>
    </row>
    <row r="31" spans="1:3" ht="20.25" customHeight="1">
      <c r="A31" s="55">
        <f t="shared" si="0"/>
        <v>25</v>
      </c>
      <c r="B31" s="56"/>
      <c r="C31" s="56"/>
    </row>
    <row r="32" ht="20.25" customHeight="1"/>
  </sheetData>
  <sheetProtection/>
  <mergeCells count="7">
    <mergeCell ref="D5:K5"/>
    <mergeCell ref="L5:M5"/>
    <mergeCell ref="A1:C1"/>
    <mergeCell ref="D1:N1"/>
    <mergeCell ref="B4:C4"/>
    <mergeCell ref="D3:K3"/>
    <mergeCell ref="L3:M3"/>
  </mergeCells>
  <printOptions gridLines="1"/>
  <pageMargins left="0.7086614173228347" right="0.7086614173228347" top="0.7480314960629921" bottom="0.7480314960629921" header="0.31496062992125984" footer="0.31496062992125984"/>
  <pageSetup horizontalDpi="600" verticalDpi="600" orientation="portrait" paperSize="9" scale="77" r:id="rId1"/>
  <headerFooter>
    <oddHeader>&amp;L&amp;F&amp;C&amp;A&amp;R&amp;D &amp;T</oddHeader>
    <oddFooter>&amp;Lprof. A.G. Carbognin&amp;CIIS S.Ceccato Montecchio Maggiore&amp;R&amp;P/&amp;N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Agostino Giacomno Carbognin</dc:creator>
  <cp:keywords/>
  <dc:description/>
  <cp:lastModifiedBy>Utente</cp:lastModifiedBy>
  <cp:lastPrinted>2010-05-18T06:56:54Z</cp:lastPrinted>
  <dcterms:created xsi:type="dcterms:W3CDTF">2009-11-28T07:58:53Z</dcterms:created>
  <dcterms:modified xsi:type="dcterms:W3CDTF">2010-05-20T08:12:19Z</dcterms:modified>
  <cp:category/>
  <cp:version/>
  <cp:contentType/>
  <cp:contentStatus/>
</cp:coreProperties>
</file>